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Учебные планы 2024 учебный год\24-25 год учебный план\"/>
    </mc:Choice>
  </mc:AlternateContent>
  <xr:revisionPtr revIDLastSave="0" documentId="13_ncr:1_{404054E6-162E-49B9-BE72-690206100B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учебный план" sheetId="1" r:id="rId1"/>
    <sheet name="титульный лист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47" i="1"/>
  <c r="I47" i="1"/>
  <c r="H47" i="1"/>
  <c r="G47" i="1"/>
  <c r="F47" i="1"/>
  <c r="D47" i="1"/>
  <c r="I43" i="1"/>
  <c r="H43" i="1"/>
  <c r="G43" i="1"/>
  <c r="F43" i="1"/>
  <c r="D43" i="1"/>
  <c r="C43" i="1"/>
  <c r="C42" i="1" s="1"/>
  <c r="C27" i="1" s="1"/>
  <c r="I35" i="1"/>
  <c r="H35" i="1"/>
  <c r="G35" i="1"/>
  <c r="F35" i="1"/>
  <c r="D35" i="1"/>
  <c r="I28" i="1"/>
  <c r="H28" i="1"/>
  <c r="G28" i="1"/>
  <c r="F28" i="1"/>
  <c r="D28" i="1"/>
  <c r="C28" i="1"/>
  <c r="F12" i="1" l="1"/>
  <c r="M43" i="1" l="1"/>
  <c r="J43" i="1"/>
  <c r="P35" i="1"/>
  <c r="O35" i="1"/>
  <c r="N35" i="1"/>
  <c r="M35" i="1"/>
  <c r="L35" i="1"/>
  <c r="K35" i="1"/>
  <c r="J35" i="1"/>
  <c r="P28" i="1"/>
  <c r="O28" i="1"/>
  <c r="N28" i="1"/>
  <c r="M28" i="1"/>
  <c r="L28" i="1"/>
  <c r="K28" i="1"/>
  <c r="J28" i="1"/>
  <c r="P47" i="1" l="1"/>
  <c r="O47" i="1"/>
  <c r="N47" i="1"/>
  <c r="M47" i="1"/>
  <c r="L47" i="1"/>
  <c r="K47" i="1"/>
  <c r="J47" i="1"/>
  <c r="P43" i="1"/>
  <c r="O43" i="1"/>
  <c r="N43" i="1"/>
  <c r="L43" i="1"/>
  <c r="K43" i="1"/>
  <c r="P12" i="1"/>
  <c r="O12" i="1"/>
  <c r="N12" i="1"/>
  <c r="M12" i="1"/>
  <c r="L12" i="1"/>
  <c r="K12" i="1"/>
  <c r="J12" i="1"/>
  <c r="I12" i="1"/>
  <c r="G12" i="1"/>
  <c r="D12" i="1"/>
  <c r="C12" i="1"/>
  <c r="C11" i="1" s="1"/>
  <c r="J42" i="1" l="1"/>
  <c r="J27" i="1" s="1"/>
  <c r="J54" i="1" s="1"/>
  <c r="I42" i="1"/>
  <c r="I27" i="1" s="1"/>
  <c r="K42" i="1"/>
  <c r="K27" i="1" s="1"/>
  <c r="K11" i="1" s="1"/>
  <c r="N42" i="1"/>
  <c r="N27" i="1" s="1"/>
  <c r="O42" i="1"/>
  <c r="O27" i="1" s="1"/>
  <c r="O54" i="1" s="1"/>
  <c r="H42" i="1"/>
  <c r="H27" i="1" s="1"/>
  <c r="M42" i="1"/>
  <c r="M27" i="1" s="1"/>
  <c r="P42" i="1"/>
  <c r="P27" i="1" s="1"/>
  <c r="P54" i="1" s="1"/>
  <c r="L42" i="1"/>
  <c r="L27" i="1" s="1"/>
  <c r="L54" i="1" s="1"/>
  <c r="G42" i="1"/>
  <c r="G27" i="1" s="1"/>
  <c r="G11" i="1" s="1"/>
  <c r="F42" i="1"/>
  <c r="F27" i="1" s="1"/>
  <c r="D42" i="1"/>
  <c r="D27" i="1" s="1"/>
  <c r="L11" i="1" l="1"/>
  <c r="K54" i="1"/>
  <c r="P11" i="1"/>
  <c r="D11" i="1"/>
  <c r="D54" i="1"/>
  <c r="J11" i="1"/>
  <c r="O11" i="1"/>
  <c r="H54" i="1"/>
  <c r="H11" i="1"/>
  <c r="G54" i="1"/>
  <c r="I54" i="1"/>
  <c r="Q11" i="1"/>
  <c r="F54" i="1"/>
  <c r="F11" i="1"/>
  <c r="C54" i="1"/>
  <c r="N11" i="1"/>
  <c r="N54" i="1"/>
  <c r="M11" i="1"/>
  <c r="M54" i="1"/>
  <c r="I11" i="1" l="1"/>
</calcChain>
</file>

<file path=xl/sharedStrings.xml><?xml version="1.0" encoding="utf-8"?>
<sst xmlns="http://schemas.openxmlformats.org/spreadsheetml/2006/main" count="210" uniqueCount="185">
  <si>
    <t>19.01.18 Аппаратчик-оператор производства продуктов питания из растительного сырья (срок обучения 1 г. 10 мес.)</t>
  </si>
  <si>
    <t xml:space="preserve">                                                             учебный план по программе подготовки квалифицированных рабочих, служащих (ППКРС)</t>
  </si>
  <si>
    <t>История России</t>
  </si>
  <si>
    <t>ОП.02</t>
  </si>
  <si>
    <t>ОП.03</t>
  </si>
  <si>
    <t>ОП.04</t>
  </si>
  <si>
    <t>ОП.В.01</t>
  </si>
  <si>
    <t>Основы финансовой грамотности</t>
  </si>
  <si>
    <t>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документацией</t>
  </si>
  <si>
    <t>МДК.
01.01</t>
  </si>
  <si>
    <t>Выполнение технологических операций производства хлеба, хлебобулочных, макаронных и кондитерских изделий в соответствии с технологическими инструкциями</t>
  </si>
  <si>
    <t>Технико-технологические основы производства хлеба, хлебобулочных, макаронных изделий</t>
  </si>
  <si>
    <t>МДК.02.02</t>
  </si>
  <si>
    <t>Технико-технологические основы кондитерских изделий</t>
  </si>
  <si>
    <t>Основы делового общения и трудоустройства</t>
  </si>
  <si>
    <t>Основы бережливого производства</t>
  </si>
  <si>
    <t>ОП.05</t>
  </si>
  <si>
    <t>Основы микробиологии, санитарии и гигиены</t>
  </si>
  <si>
    <t>Основы тавароведения, продовольственных товаров</t>
  </si>
  <si>
    <t>Охрана труда</t>
  </si>
  <si>
    <t>Техническое оснащение и организация рабочего места</t>
  </si>
  <si>
    <t>Организация технологического процесса производства продуктов питания из растительного сырья</t>
  </si>
  <si>
    <t>_ /дз_ // _</t>
  </si>
  <si>
    <t>_ //э / _</t>
  </si>
  <si>
    <t>_  /_дз/ _</t>
  </si>
  <si>
    <t>_ //_дз / _</t>
  </si>
  <si>
    <t>_ /_э /_ / _</t>
  </si>
  <si>
    <t>Самостоятельная работа</t>
  </si>
  <si>
    <t>Всего по ТО (дисц, МДК)</t>
  </si>
  <si>
    <t>Всего по УП</t>
  </si>
  <si>
    <t>Всего по ПП</t>
  </si>
  <si>
    <t>Всего экзаменов</t>
  </si>
  <si>
    <t>Всего зачетов</t>
  </si>
  <si>
    <t>ДЭ</t>
  </si>
  <si>
    <t>в т.ч. в форме практ. Подготовки*</t>
  </si>
  <si>
    <t>Профессиональная подготовка***</t>
  </si>
  <si>
    <t>**– отмечены ОУД, по которым предполагается проведение ВПР;</t>
  </si>
  <si>
    <t xml:space="preserve">5.1. Рабочий учебный план по программе подготовки квалифицированных рабочих, служащих по профессии 
19.01.18 Аппаратчик-оператор производства продуктов питания из растительного сырья (срок обучения 1 г. 10 мес.)
 Квалификация  Аппаратчик-оператор производства продуктов питания из растительного сырья
</t>
  </si>
  <si>
    <t>СГ.01</t>
  </si>
  <si>
    <t>СГ.02</t>
  </si>
  <si>
    <t>СГ.03</t>
  </si>
  <si>
    <t>СГ.04</t>
  </si>
  <si>
    <t>ОП.01</t>
  </si>
  <si>
    <t>СГ.00</t>
  </si>
  <si>
    <t>Социально-гуманитарный цикл</t>
  </si>
  <si>
    <t>Иностранный язык в профессиональной деятельности</t>
  </si>
  <si>
    <t>СГ.05</t>
  </si>
  <si>
    <t>СГ.06</t>
  </si>
  <si>
    <t>17н
ТО       +      УП       +       ПП</t>
  </si>
  <si>
    <t xml:space="preserve">17 н
ТО
+
УП      </t>
  </si>
  <si>
    <t xml:space="preserve">Пояснения:
1. В графе 9 учебного плана распределены часы, отведенные на самостоятельную работу обучающихся, в пределах 36 часовой учебной нагрузки.
</t>
  </si>
  <si>
    <t xml:space="preserve"> /_ / / дз</t>
  </si>
  <si>
    <t xml:space="preserve"> /_ /_ / дз_</t>
  </si>
  <si>
    <t>_ /_ /_дз /_</t>
  </si>
  <si>
    <t>_ /_ /дз /_</t>
  </si>
  <si>
    <t xml:space="preserve">23 н
ТО
</t>
  </si>
  <si>
    <t xml:space="preserve">1н
В/сб.
</t>
  </si>
  <si>
    <t>УЧЕБНЫЙ ПЛАН</t>
  </si>
  <si>
    <t>ОГПОБУ «Сельскохозяйственный техникум»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</si>
  <si>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</si>
  <si>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</si>
  <si>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код</t>
  </si>
  <si>
    <t>по программе базовой подготовки</t>
  </si>
  <si>
    <t>уровень образования</t>
  </si>
  <si>
    <t>основное общее образование</t>
  </si>
  <si>
    <t>квалификация:</t>
  </si>
  <si>
    <t>форма обучения</t>
  </si>
  <si>
    <t>Очная</t>
  </si>
  <si>
    <t>3 г 10м</t>
  </si>
  <si>
    <t>год начала подготовки по УП</t>
  </si>
  <si>
    <t>профиль получаемого профессионального образования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</si>
  <si>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</si>
  <si>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</si>
  <si>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</si>
  <si>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 xml:space="preserve">     № </t>
  </si>
  <si>
    <t>Апаратчик-оператор производства продуктов питания из растительного сырья</t>
  </si>
  <si>
    <t xml:space="preserve">                                                                       наименование профессии</t>
  </si>
  <si>
    <t>Срок получения СПО по ППКРС: 1 год 10 месяцев</t>
  </si>
  <si>
    <t>11 ноября 2022 года</t>
  </si>
  <si>
    <t>Утверждаю:</t>
  </si>
  <si>
    <t>директор ОГПОБУ "Сельскохозяйственный техникум"</t>
  </si>
  <si>
    <t>Куликов В.Ю.</t>
  </si>
  <si>
    <t>_ /_ /_ /дз</t>
  </si>
  <si>
    <t>Общеобразовательная подготовка</t>
  </si>
  <si>
    <t xml:space="preserve"> 3 э, 11 дз.</t>
  </si>
  <si>
    <t>1 дэ.</t>
  </si>
  <si>
    <t xml:space="preserve">на примере профессии </t>
  </si>
  <si>
    <t>Индекс</t>
  </si>
  <si>
    <t>Наименование</t>
  </si>
  <si>
    <t>Объем образовательной программы в академических часах</t>
  </si>
  <si>
    <t>Распределение учебной нагрузки  по курсам и семестрам</t>
  </si>
  <si>
    <t>Всего</t>
  </si>
  <si>
    <t>Работа обучающихся во взаимодействии с преподавателем</t>
  </si>
  <si>
    <t>1 курс</t>
  </si>
  <si>
    <t>2 курс</t>
  </si>
  <si>
    <t>Занятия по дисциплинам и МДК</t>
  </si>
  <si>
    <t>Практики</t>
  </si>
  <si>
    <t>1 сем.</t>
  </si>
  <si>
    <t>2 сем.</t>
  </si>
  <si>
    <t>3 сем</t>
  </si>
  <si>
    <t>4 сем</t>
  </si>
  <si>
    <t>Промежут.
аттестация</t>
  </si>
  <si>
    <t>Всего по дисциплинам/ МДК</t>
  </si>
  <si>
    <t>в т.ч. лабораторные и практические занятия</t>
  </si>
  <si>
    <t>17н
ТО</t>
  </si>
  <si>
    <t>6 н
ПП</t>
  </si>
  <si>
    <t>1н
ГИА</t>
  </si>
  <si>
    <t>Обязательная часть образовательной программы</t>
  </si>
  <si>
    <t>ОУД.01</t>
  </si>
  <si>
    <t>Русский язык</t>
  </si>
  <si>
    <t>-</t>
  </si>
  <si>
    <t>ОУД.02</t>
  </si>
  <si>
    <t>Литература</t>
  </si>
  <si>
    <t>ОУД.03</t>
  </si>
  <si>
    <t>Иностранный язык</t>
  </si>
  <si>
    <t>ОУД.04</t>
  </si>
  <si>
    <t>История</t>
  </si>
  <si>
    <t>ОУД.05</t>
  </si>
  <si>
    <t>Обществознание</t>
  </si>
  <si>
    <t>ОУД.06</t>
  </si>
  <si>
    <t>Математика</t>
  </si>
  <si>
    <t>ОУД.07</t>
  </si>
  <si>
    <t>ОУД.08</t>
  </si>
  <si>
    <t>Физика</t>
  </si>
  <si>
    <t>ОУД.09</t>
  </si>
  <si>
    <t>ОУД.10</t>
  </si>
  <si>
    <t>ОУД.11</t>
  </si>
  <si>
    <t>Физическая культура</t>
  </si>
  <si>
    <t>_ /дз /_ / _</t>
  </si>
  <si>
    <t>ОУД.12</t>
  </si>
  <si>
    <t>География</t>
  </si>
  <si>
    <t>ОУД.13</t>
  </si>
  <si>
    <t>ОУД.14</t>
  </si>
  <si>
    <t>Индивидуальный проект</t>
  </si>
  <si>
    <t>_ /дз/_ / _</t>
  </si>
  <si>
    <t>ПП.00</t>
  </si>
  <si>
    <t>Безопасность жизнедеятельности</t>
  </si>
  <si>
    <t xml:space="preserve">Физическая культура </t>
  </si>
  <si>
    <t>ОП.00</t>
  </si>
  <si>
    <t>Общепрофессиональный цикл</t>
  </si>
  <si>
    <t>ПМ.00</t>
  </si>
  <si>
    <t>Профессиональные модули</t>
  </si>
  <si>
    <t>ПМ.01</t>
  </si>
  <si>
    <t>УП.01</t>
  </si>
  <si>
    <t>Учебная практика</t>
  </si>
  <si>
    <t>ПП.01</t>
  </si>
  <si>
    <t>Производственная практика</t>
  </si>
  <si>
    <t>ПМ.02</t>
  </si>
  <si>
    <t>МДК.
02.01</t>
  </si>
  <si>
    <t>_ /_ /_ / э</t>
  </si>
  <si>
    <t>УП.02</t>
  </si>
  <si>
    <t>_ /_ /_ / дз</t>
  </si>
  <si>
    <t>ПП.02</t>
  </si>
  <si>
    <t>Промежуточная аттестация по ПП</t>
  </si>
  <si>
    <t>ГИА.00</t>
  </si>
  <si>
    <t>ИТОГО:</t>
  </si>
  <si>
    <t>Недельная нагрузка во взаимодействии с педагогом</t>
  </si>
  <si>
    <t>35/36</t>
  </si>
  <si>
    <t>Максимальная недельная нагрузка</t>
  </si>
  <si>
    <r>
      <t xml:space="preserve">Государственная итоговая аттестация </t>
    </r>
    <r>
      <rPr>
        <sz val="11"/>
        <rFont val="Times New Roman"/>
        <family val="1"/>
        <charset val="204"/>
      </rPr>
      <t xml:space="preserve">(формат ДЭ) </t>
    </r>
  </si>
  <si>
    <t xml:space="preserve">***-  часы вариативной части (432 часа)   распределены следующим образом:
        увеличен объем уче6ной нагрузки на изучение дисциплин социально-гуманитарного цикла, общепрофессионального учебного цикла, в том числе введена учебная  дисциплина ОП.В.01Основы делового общения и трудоустройства  – 32 ч. Так же увеличен объем учебной нагрузки на изучение междисциплинарных курсов, являющихся частью профессиональных модулей.
</t>
  </si>
  <si>
    <t>*  – в данной графе по ОУД учтены часы профессионально-ориентированного содержания (прикладной модуль) из примерных программ, размещенных на сайте ИРПО</t>
  </si>
  <si>
    <t>Итого самостоятельная работа****</t>
  </si>
  <si>
    <t>Химия**</t>
  </si>
  <si>
    <t>Биология**</t>
  </si>
  <si>
    <t>Информатика**</t>
  </si>
  <si>
    <t>_ /э/_ / _</t>
  </si>
  <si>
    <t>_ /э /_ / _</t>
  </si>
  <si>
    <t>_ /э / / _</t>
  </si>
  <si>
    <t>5 э, 8 дз.</t>
  </si>
  <si>
    <t>_/_ / / з_</t>
  </si>
  <si>
    <t>_ //_ / з</t>
  </si>
  <si>
    <t>_ /_ /з / _</t>
  </si>
  <si>
    <t>_ /_ /з/ _</t>
  </si>
  <si>
    <t>4з, 2 дз.</t>
  </si>
  <si>
    <t>1з, 5 дз.</t>
  </si>
  <si>
    <t>кэ</t>
  </si>
  <si>
    <t>_ /_ /_ /э</t>
  </si>
  <si>
    <t>2 кэ, 3э, 4 дз</t>
  </si>
  <si>
    <t>кэ_/_/1/1        э. _/5/1/2                   дз. 1/7/5/2       з_/_/3/2           дэ. _/_/_/1</t>
  </si>
  <si>
    <t>Основы безопасности и защиты Родины</t>
  </si>
  <si>
    <t>э/_ /_ / _</t>
  </si>
  <si>
    <t xml:space="preserve">2024-2026 учебный год
основной профессиональной образовательной программы среднего профессионального образования
</t>
  </si>
  <si>
    <t>дз /_/_ / _</t>
  </si>
  <si>
    <t>_ /э /_/ 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</si>
</sst>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color indexed="8"/>
      <name val="Tahoma"/>
      <family val="2"/>
      <charset val="204"/>
    </font>
    <font>
      <b/>
      <sz val="11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name val="Arial"/>
      <family val="2"/>
      <charset val="204"/>
    </font>
    <font>
      <b/>
      <i/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6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3">
    <xf numFmtId="0" fontId="0" fillId="0" borderId="0" xfId="0"/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6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center" wrapText="1"/>
    </xf>
    <xf numFmtId="0" fontId="5" fillId="0" borderId="0" xfId="1"/>
    <xf numFmtId="0" fontId="5" fillId="3" borderId="0" xfId="1" applyFill="1" applyAlignment="1" applyProtection="1">
      <alignment horizontal="center" vertical="center"/>
      <protection locked="0"/>
    </xf>
    <xf numFmtId="0" fontId="5" fillId="3" borderId="0" xfId="1" applyFill="1" applyAlignment="1" applyProtection="1">
      <alignment horizontal="left" vertical="center"/>
      <protection locked="0"/>
    </xf>
    <xf numFmtId="0" fontId="8" fillId="3" borderId="0" xfId="1" applyFont="1" applyFill="1" applyAlignment="1" applyProtection="1">
      <alignment horizontal="left" vertical="center"/>
      <protection locked="0"/>
    </xf>
    <xf numFmtId="0" fontId="8" fillId="3" borderId="0" xfId="1" applyFont="1" applyFill="1" applyAlignment="1" applyProtection="1">
      <alignment horizontal="left" vertical="top"/>
      <protection locked="0"/>
    </xf>
    <xf numFmtId="0" fontId="5" fillId="0" borderId="0" xfId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5" fillId="0" borderId="0" xfId="0" applyFont="1"/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0" borderId="0" xfId="0" applyFont="1"/>
    <xf numFmtId="0" fontId="3" fillId="2" borderId="1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0" fillId="2" borderId="0" xfId="0" applyFill="1"/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6" fillId="0" borderId="0" xfId="0" applyFont="1" applyAlignment="1">
      <alignment horizontal="justify" vertical="top" wrapText="1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horizontal="center" vertical="top"/>
      <protection locked="0"/>
    </xf>
    <xf numFmtId="0" fontId="12" fillId="3" borderId="24" xfId="1" applyFont="1" applyFill="1" applyBorder="1" applyAlignment="1" applyProtection="1">
      <alignment horizontal="center" wrapText="1"/>
      <protection locked="0"/>
    </xf>
    <xf numFmtId="0" fontId="9" fillId="0" borderId="0" xfId="1" applyFont="1" applyAlignment="1" applyProtection="1">
      <alignment horizontal="center" vertical="top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left" vertical="center"/>
      <protection locked="0"/>
    </xf>
    <xf numFmtId="0" fontId="13" fillId="3" borderId="24" xfId="1" applyFont="1" applyFill="1" applyBorder="1" applyAlignment="1" applyProtection="1">
      <alignment horizontal="left" vertical="center"/>
      <protection locked="0"/>
    </xf>
    <xf numFmtId="0" fontId="8" fillId="3" borderId="0" xfId="1" applyFont="1" applyFill="1" applyAlignment="1" applyProtection="1">
      <alignment horizontal="left" vertical="top"/>
      <protection locked="0"/>
    </xf>
    <xf numFmtId="0" fontId="13" fillId="3" borderId="24" xfId="1" applyFont="1" applyFill="1" applyBorder="1" applyAlignment="1" applyProtection="1">
      <alignment horizontal="left" vertical="top" wrapText="1"/>
      <protection locked="0"/>
    </xf>
    <xf numFmtId="0" fontId="9" fillId="3" borderId="0" xfId="1" applyFont="1" applyFill="1" applyAlignment="1" applyProtection="1">
      <alignment horizontal="left" vertical="top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4" fontId="13" fillId="3" borderId="24" xfId="1" applyNumberFormat="1" applyFont="1" applyFill="1" applyBorder="1" applyAlignment="1" applyProtection="1">
      <alignment horizontal="left" vertical="center"/>
      <protection locked="0"/>
    </xf>
    <xf numFmtId="0" fontId="10" fillId="3" borderId="24" xfId="1" applyFont="1" applyFill="1" applyBorder="1" applyAlignment="1" applyProtection="1">
      <alignment horizontal="center" vertical="top"/>
      <protection locked="0"/>
    </xf>
    <xf numFmtId="0" fontId="10" fillId="3" borderId="24" xfId="1" applyFont="1" applyFill="1" applyBorder="1" applyAlignment="1" applyProtection="1">
      <alignment horizontal="left" vertical="top" wrapText="1"/>
      <protection locked="0"/>
    </xf>
    <xf numFmtId="0" fontId="10" fillId="3" borderId="24" xfId="1" applyFont="1" applyFill="1" applyBorder="1" applyAlignment="1" applyProtection="1">
      <alignment horizontal="left" vertical="center" wrapText="1"/>
      <protection locked="0"/>
    </xf>
    <xf numFmtId="0" fontId="9" fillId="0" borderId="0" xfId="1" applyFont="1" applyAlignment="1" applyProtection="1">
      <alignment horizontal="left" vertical="top"/>
      <protection locked="0"/>
    </xf>
    <xf numFmtId="0" fontId="11" fillId="3" borderId="0" xfId="1" applyFont="1" applyFill="1" applyAlignment="1" applyProtection="1">
      <alignment horizontal="right" vertical="center"/>
      <protection locked="0"/>
    </xf>
    <xf numFmtId="0" fontId="10" fillId="3" borderId="24" xfId="1" applyFont="1" applyFill="1" applyBorder="1" applyAlignment="1" applyProtection="1">
      <alignment horizontal="center" vertical="center"/>
      <protection locked="0"/>
    </xf>
    <xf numFmtId="0" fontId="10" fillId="3" borderId="24" xfId="1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9"/>
  <sheetViews>
    <sheetView tabSelected="1" topLeftCell="A6" workbookViewId="0">
      <pane ySplit="5" topLeftCell="A44" activePane="bottomLeft" state="frozen"/>
      <selection activeCell="A6" sqref="A6"/>
      <selection pane="bottomLeft" activeCell="B49" sqref="B49"/>
    </sheetView>
  </sheetViews>
  <sheetFormatPr defaultRowHeight="14.25" x14ac:dyDescent="0.2"/>
  <cols>
    <col min="1" max="1" width="10.625" customWidth="1"/>
    <col min="2" max="2" width="30" customWidth="1"/>
    <col min="3" max="3" width="7.875" bestFit="1" customWidth="1"/>
    <col min="4" max="4" width="6.625"/>
    <col min="5" max="5" width="12.5"/>
    <col min="6" max="6" width="9.375" style="13"/>
    <col min="7" max="7" width="9.375"/>
    <col min="8" max="8" width="8.25"/>
    <col min="9" max="9" width="8"/>
    <col min="10" max="11" width="6.625"/>
    <col min="12" max="12" width="7.375"/>
    <col min="13" max="14" width="6.625"/>
    <col min="15" max="15" width="8"/>
    <col min="16" max="16" width="6.875"/>
  </cols>
  <sheetData>
    <row r="1" spans="1:17" ht="15.75" hidden="1" customHeight="1" x14ac:dyDescent="0.2">
      <c r="A1" s="81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7" ht="11.25" hidden="1" customHeight="1" x14ac:dyDescent="0.25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10"/>
    </row>
    <row r="3" spans="1:17" ht="15.75" hidden="1" customHeight="1" x14ac:dyDescent="0.25">
      <c r="A3" s="84" t="s">
        <v>86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10"/>
    </row>
    <row r="4" spans="1:17" ht="15.75" hidden="1" customHeight="1" x14ac:dyDescent="0.25">
      <c r="A4" s="84" t="s">
        <v>0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10"/>
    </row>
    <row r="5" spans="1:17" ht="78.75" customHeight="1" x14ac:dyDescent="0.25">
      <c r="A5" s="85" t="s">
        <v>37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10"/>
    </row>
    <row r="6" spans="1:17" ht="15.75" thickBot="1" x14ac:dyDescent="0.3">
      <c r="A6" s="87" t="s">
        <v>87</v>
      </c>
      <c r="B6" s="87" t="s">
        <v>88</v>
      </c>
      <c r="C6" s="88"/>
      <c r="D6" s="88"/>
      <c r="E6" s="71" t="s">
        <v>89</v>
      </c>
      <c r="F6" s="71"/>
      <c r="G6" s="71"/>
      <c r="H6" s="71"/>
      <c r="I6" s="71"/>
      <c r="J6" s="56" t="s">
        <v>90</v>
      </c>
      <c r="K6" s="56"/>
      <c r="L6" s="56"/>
      <c r="M6" s="56"/>
      <c r="N6" s="56"/>
      <c r="O6" s="56"/>
      <c r="P6" s="56"/>
      <c r="Q6" s="10"/>
    </row>
    <row r="7" spans="1:17" ht="15.75" thickBot="1" x14ac:dyDescent="0.3">
      <c r="A7" s="87"/>
      <c r="B7" s="87"/>
      <c r="C7" s="89" t="s">
        <v>91</v>
      </c>
      <c r="D7" s="90" t="s">
        <v>34</v>
      </c>
      <c r="E7" s="91" t="s">
        <v>92</v>
      </c>
      <c r="F7" s="91"/>
      <c r="G7" s="91"/>
      <c r="H7" s="91"/>
      <c r="I7" s="92" t="s">
        <v>27</v>
      </c>
      <c r="J7" s="66" t="s">
        <v>93</v>
      </c>
      <c r="K7" s="66"/>
      <c r="L7" s="66"/>
      <c r="M7" s="66" t="s">
        <v>94</v>
      </c>
      <c r="N7" s="66"/>
      <c r="O7" s="66"/>
      <c r="P7" s="66"/>
      <c r="Q7" s="10"/>
    </row>
    <row r="8" spans="1:17" ht="15" x14ac:dyDescent="0.25">
      <c r="A8" s="87"/>
      <c r="B8" s="87"/>
      <c r="C8" s="89"/>
      <c r="D8" s="90"/>
      <c r="E8" s="74" t="s">
        <v>95</v>
      </c>
      <c r="F8" s="74"/>
      <c r="G8" s="74"/>
      <c r="H8" s="92" t="s">
        <v>96</v>
      </c>
      <c r="I8" s="92"/>
      <c r="J8" s="28" t="s">
        <v>97</v>
      </c>
      <c r="K8" s="66" t="s">
        <v>98</v>
      </c>
      <c r="L8" s="66"/>
      <c r="M8" s="28" t="s">
        <v>99</v>
      </c>
      <c r="N8" s="66" t="s">
        <v>100</v>
      </c>
      <c r="O8" s="66"/>
      <c r="P8" s="66"/>
      <c r="Q8" s="10"/>
    </row>
    <row r="9" spans="1:17" ht="108" customHeight="1" x14ac:dyDescent="0.25">
      <c r="A9" s="87"/>
      <c r="B9" s="87"/>
      <c r="C9" s="89"/>
      <c r="D9" s="90"/>
      <c r="E9" s="34" t="s">
        <v>101</v>
      </c>
      <c r="F9" s="11" t="s">
        <v>102</v>
      </c>
      <c r="G9" s="30" t="s">
        <v>103</v>
      </c>
      <c r="H9" s="92"/>
      <c r="I9" s="92"/>
      <c r="J9" s="28" t="s">
        <v>104</v>
      </c>
      <c r="K9" s="28" t="s">
        <v>55</v>
      </c>
      <c r="L9" s="28" t="s">
        <v>56</v>
      </c>
      <c r="M9" s="28" t="s">
        <v>48</v>
      </c>
      <c r="N9" s="28" t="s">
        <v>49</v>
      </c>
      <c r="O9" s="28" t="s">
        <v>105</v>
      </c>
      <c r="P9" s="28" t="s">
        <v>106</v>
      </c>
      <c r="Q9" s="10"/>
    </row>
    <row r="10" spans="1:17" ht="15" x14ac:dyDescent="0.25">
      <c r="A10" s="1">
        <v>1</v>
      </c>
      <c r="B10" s="2">
        <v>2</v>
      </c>
      <c r="C10" s="34">
        <v>3</v>
      </c>
      <c r="D10" s="33">
        <v>4</v>
      </c>
      <c r="E10" s="34">
        <v>5</v>
      </c>
      <c r="F10" s="11">
        <v>6</v>
      </c>
      <c r="G10" s="30">
        <v>7</v>
      </c>
      <c r="H10" s="1">
        <v>8</v>
      </c>
      <c r="I10" s="1">
        <v>9</v>
      </c>
      <c r="J10" s="1">
        <v>10</v>
      </c>
      <c r="K10" s="1">
        <v>11</v>
      </c>
      <c r="L10" s="1">
        <v>12</v>
      </c>
      <c r="M10" s="1">
        <v>13</v>
      </c>
      <c r="N10" s="1">
        <v>14</v>
      </c>
      <c r="O10" s="1">
        <v>15</v>
      </c>
      <c r="P10" s="1">
        <v>16</v>
      </c>
      <c r="Q10" s="10"/>
    </row>
    <row r="11" spans="1:17" s="13" customFormat="1" ht="78" customHeight="1" x14ac:dyDescent="0.25">
      <c r="A11" s="80" t="s">
        <v>107</v>
      </c>
      <c r="B11" s="80"/>
      <c r="C11" s="17">
        <f>SUM(C12+C27)</f>
        <v>2952</v>
      </c>
      <c r="D11" s="44">
        <f>SUM(D12+D27)</f>
        <v>957</v>
      </c>
      <c r="E11" s="17" t="s">
        <v>179</v>
      </c>
      <c r="F11" s="12">
        <f t="shared" ref="F11:P11" si="0">SUM(F12+F27)</f>
        <v>2299</v>
      </c>
      <c r="G11" s="12">
        <f>SUM(H47+G27)</f>
        <v>503</v>
      </c>
      <c r="H11" s="14">
        <f t="shared" si="0"/>
        <v>468</v>
      </c>
      <c r="I11" s="14">
        <f t="shared" si="0"/>
        <v>185</v>
      </c>
      <c r="J11" s="14">
        <f t="shared" si="0"/>
        <v>612</v>
      </c>
      <c r="K11" s="14">
        <f t="shared" si="0"/>
        <v>829</v>
      </c>
      <c r="L11" s="14">
        <f t="shared" si="0"/>
        <v>35</v>
      </c>
      <c r="M11" s="14">
        <f t="shared" si="0"/>
        <v>612</v>
      </c>
      <c r="N11" s="14">
        <f t="shared" si="0"/>
        <v>612</v>
      </c>
      <c r="O11" s="14">
        <f t="shared" si="0"/>
        <v>216</v>
      </c>
      <c r="P11" s="14">
        <f t="shared" si="0"/>
        <v>36</v>
      </c>
      <c r="Q11" s="42">
        <f>SUM(J11:P11)</f>
        <v>2952</v>
      </c>
    </row>
    <row r="12" spans="1:17" s="38" customFormat="1" ht="24.75" customHeight="1" x14ac:dyDescent="0.25">
      <c r="A12" s="69" t="s">
        <v>83</v>
      </c>
      <c r="B12" s="69"/>
      <c r="C12" s="76">
        <f>SUM(C13:C26)</f>
        <v>1476</v>
      </c>
      <c r="D12" s="77">
        <f>SUM(D13:D26)</f>
        <v>278</v>
      </c>
      <c r="E12" s="76" t="s">
        <v>169</v>
      </c>
      <c r="F12" s="78">
        <f>SUM(F13:F26)</f>
        <v>1409</v>
      </c>
      <c r="G12" s="72">
        <f>SUM(G13:G26)</f>
        <v>634</v>
      </c>
      <c r="H12" s="69">
        <v>0</v>
      </c>
      <c r="I12" s="72">
        <f t="shared" ref="I12:P12" si="1">SUM(I13:I26)</f>
        <v>67</v>
      </c>
      <c r="J12" s="31">
        <f t="shared" si="1"/>
        <v>612</v>
      </c>
      <c r="K12" s="31">
        <f t="shared" si="1"/>
        <v>829</v>
      </c>
      <c r="L12" s="31">
        <f t="shared" si="1"/>
        <v>35</v>
      </c>
      <c r="M12" s="31">
        <f t="shared" si="1"/>
        <v>0</v>
      </c>
      <c r="N12" s="31">
        <f t="shared" si="1"/>
        <v>0</v>
      </c>
      <c r="O12" s="31">
        <f t="shared" si="1"/>
        <v>0</v>
      </c>
      <c r="P12" s="31">
        <f t="shared" si="1"/>
        <v>0</v>
      </c>
      <c r="Q12" s="43"/>
    </row>
    <row r="13" spans="1:17" ht="15" x14ac:dyDescent="0.25">
      <c r="A13" s="66" t="s">
        <v>108</v>
      </c>
      <c r="B13" s="73" t="s">
        <v>109</v>
      </c>
      <c r="C13" s="74">
        <v>72</v>
      </c>
      <c r="D13" s="75">
        <v>6</v>
      </c>
      <c r="E13" s="76" t="s">
        <v>181</v>
      </c>
      <c r="F13" s="70">
        <v>72</v>
      </c>
      <c r="G13" s="71">
        <v>36</v>
      </c>
      <c r="H13" s="66"/>
      <c r="I13" s="71" t="s">
        <v>110</v>
      </c>
      <c r="J13" s="30">
        <v>72</v>
      </c>
      <c r="K13" s="30"/>
      <c r="L13" s="30"/>
      <c r="M13" s="30"/>
      <c r="N13" s="30"/>
      <c r="O13" s="30"/>
      <c r="P13" s="30"/>
      <c r="Q13" s="10"/>
    </row>
    <row r="14" spans="1:17" ht="15" x14ac:dyDescent="0.25">
      <c r="A14" s="66" t="s">
        <v>111</v>
      </c>
      <c r="B14" s="73" t="s">
        <v>112</v>
      </c>
      <c r="C14" s="74">
        <v>108</v>
      </c>
      <c r="D14" s="75">
        <v>14</v>
      </c>
      <c r="E14" s="76" t="s">
        <v>128</v>
      </c>
      <c r="F14" s="70">
        <v>108</v>
      </c>
      <c r="G14" s="71">
        <v>54</v>
      </c>
      <c r="H14" s="66"/>
      <c r="I14" s="71" t="s">
        <v>110</v>
      </c>
      <c r="J14" s="30">
        <v>51</v>
      </c>
      <c r="K14" s="30">
        <v>57</v>
      </c>
      <c r="L14" s="30"/>
      <c r="M14" s="30"/>
      <c r="N14" s="30"/>
      <c r="O14" s="30"/>
      <c r="P14" s="30"/>
      <c r="Q14" s="10"/>
    </row>
    <row r="15" spans="1:17" ht="15" x14ac:dyDescent="0.25">
      <c r="A15" s="66" t="s">
        <v>113</v>
      </c>
      <c r="B15" s="73" t="s">
        <v>114</v>
      </c>
      <c r="C15" s="74">
        <v>68</v>
      </c>
      <c r="D15" s="75">
        <v>20</v>
      </c>
      <c r="E15" s="76" t="s">
        <v>128</v>
      </c>
      <c r="F15" s="70">
        <v>68</v>
      </c>
      <c r="G15" s="71">
        <v>70</v>
      </c>
      <c r="H15" s="66"/>
      <c r="I15" s="71"/>
      <c r="J15" s="30">
        <v>30</v>
      </c>
      <c r="K15" s="71">
        <v>38</v>
      </c>
      <c r="L15" s="71"/>
      <c r="M15" s="71"/>
      <c r="N15" s="71"/>
      <c r="O15" s="30"/>
      <c r="P15" s="30"/>
      <c r="Q15" s="10"/>
    </row>
    <row r="16" spans="1:17" ht="15" x14ac:dyDescent="0.25">
      <c r="A16" s="66" t="s">
        <v>115</v>
      </c>
      <c r="B16" s="73" t="s">
        <v>116</v>
      </c>
      <c r="C16" s="74">
        <v>136</v>
      </c>
      <c r="D16" s="75"/>
      <c r="E16" s="76" t="s">
        <v>167</v>
      </c>
      <c r="F16" s="70">
        <v>136</v>
      </c>
      <c r="G16" s="71">
        <v>46</v>
      </c>
      <c r="H16" s="66"/>
      <c r="I16" s="71"/>
      <c r="J16" s="30"/>
      <c r="K16" s="71">
        <v>136</v>
      </c>
      <c r="L16" s="79"/>
      <c r="M16" s="71"/>
      <c r="N16" s="71"/>
      <c r="O16" s="30"/>
      <c r="P16" s="30"/>
      <c r="Q16" s="10"/>
    </row>
    <row r="17" spans="1:17" ht="15" x14ac:dyDescent="0.25">
      <c r="A17" s="66" t="s">
        <v>117</v>
      </c>
      <c r="B17" s="73" t="s">
        <v>118</v>
      </c>
      <c r="C17" s="74">
        <v>72</v>
      </c>
      <c r="D17" s="75">
        <v>18</v>
      </c>
      <c r="E17" s="76" t="s">
        <v>183</v>
      </c>
      <c r="F17" s="70">
        <v>72</v>
      </c>
      <c r="G17" s="71">
        <v>34</v>
      </c>
      <c r="H17" s="66"/>
      <c r="I17" s="71"/>
      <c r="J17" s="30">
        <v>72</v>
      </c>
      <c r="K17" s="30"/>
      <c r="L17" s="30"/>
      <c r="M17" s="30"/>
      <c r="N17" s="30"/>
      <c r="O17" s="30"/>
      <c r="P17" s="30"/>
      <c r="Q17" s="10"/>
    </row>
    <row r="18" spans="1:17" ht="15" x14ac:dyDescent="0.25">
      <c r="A18" s="66" t="s">
        <v>119</v>
      </c>
      <c r="B18" s="73" t="s">
        <v>120</v>
      </c>
      <c r="C18" s="74">
        <v>220</v>
      </c>
      <c r="D18" s="75">
        <v>36</v>
      </c>
      <c r="E18" s="76" t="s">
        <v>184</v>
      </c>
      <c r="F18" s="70">
        <v>220</v>
      </c>
      <c r="G18" s="71">
        <v>50</v>
      </c>
      <c r="H18" s="66"/>
      <c r="I18" s="71" t="s">
        <v>110</v>
      </c>
      <c r="J18" s="30">
        <v>50</v>
      </c>
      <c r="K18" s="30">
        <v>170</v>
      </c>
      <c r="L18" s="30"/>
      <c r="M18" s="30"/>
      <c r="N18" s="30"/>
      <c r="O18" s="30"/>
      <c r="P18" s="30"/>
      <c r="Q18" s="10"/>
    </row>
    <row r="19" spans="1:17" ht="15" x14ac:dyDescent="0.25">
      <c r="A19" s="66" t="s">
        <v>121</v>
      </c>
      <c r="B19" s="73" t="s">
        <v>165</v>
      </c>
      <c r="C19" s="74">
        <v>140</v>
      </c>
      <c r="D19" s="75">
        <v>72</v>
      </c>
      <c r="E19" s="76" t="s">
        <v>168</v>
      </c>
      <c r="F19" s="70">
        <v>140</v>
      </c>
      <c r="G19" s="71">
        <v>84</v>
      </c>
      <c r="H19" s="66"/>
      <c r="I19" s="71" t="s">
        <v>110</v>
      </c>
      <c r="J19" s="30">
        <v>72</v>
      </c>
      <c r="K19" s="30">
        <v>68</v>
      </c>
      <c r="L19" s="30"/>
      <c r="M19" s="30"/>
      <c r="N19" s="30"/>
      <c r="O19" s="30"/>
      <c r="P19" s="30"/>
      <c r="Q19" s="10"/>
    </row>
    <row r="20" spans="1:17" ht="15" x14ac:dyDescent="0.25">
      <c r="A20" s="66" t="s">
        <v>122</v>
      </c>
      <c r="B20" s="73" t="s">
        <v>123</v>
      </c>
      <c r="C20" s="74">
        <v>108</v>
      </c>
      <c r="D20" s="75"/>
      <c r="E20" s="76" t="s">
        <v>22</v>
      </c>
      <c r="F20" s="70">
        <v>108</v>
      </c>
      <c r="G20" s="71">
        <v>14</v>
      </c>
      <c r="H20" s="66"/>
      <c r="I20" s="71" t="s">
        <v>110</v>
      </c>
      <c r="J20" s="30">
        <v>34</v>
      </c>
      <c r="K20" s="30">
        <v>74</v>
      </c>
      <c r="L20" s="30"/>
      <c r="M20" s="30"/>
      <c r="N20" s="30"/>
      <c r="O20" s="30"/>
      <c r="P20" s="30"/>
      <c r="Q20" s="10"/>
    </row>
    <row r="21" spans="1:17" ht="15" x14ac:dyDescent="0.25">
      <c r="A21" s="66" t="s">
        <v>124</v>
      </c>
      <c r="B21" s="73" t="s">
        <v>163</v>
      </c>
      <c r="C21" s="74">
        <v>144</v>
      </c>
      <c r="D21" s="75">
        <v>42</v>
      </c>
      <c r="E21" s="76" t="s">
        <v>26</v>
      </c>
      <c r="F21" s="70">
        <v>144</v>
      </c>
      <c r="G21" s="71">
        <v>94</v>
      </c>
      <c r="H21" s="66"/>
      <c r="I21" s="71" t="s">
        <v>110</v>
      </c>
      <c r="J21" s="30">
        <v>60</v>
      </c>
      <c r="K21" s="30">
        <v>84</v>
      </c>
      <c r="L21" s="30"/>
      <c r="M21" s="30"/>
      <c r="N21" s="30"/>
      <c r="O21" s="30"/>
      <c r="P21" s="30"/>
      <c r="Q21" s="10"/>
    </row>
    <row r="22" spans="1:17" ht="15" x14ac:dyDescent="0.25">
      <c r="A22" s="66" t="s">
        <v>125</v>
      </c>
      <c r="B22" s="73" t="s">
        <v>164</v>
      </c>
      <c r="C22" s="74">
        <v>137</v>
      </c>
      <c r="D22" s="75">
        <v>24</v>
      </c>
      <c r="E22" s="76" t="s">
        <v>166</v>
      </c>
      <c r="F22" s="70">
        <v>137</v>
      </c>
      <c r="G22" s="71">
        <v>46</v>
      </c>
      <c r="H22" s="66"/>
      <c r="I22" s="71" t="s">
        <v>110</v>
      </c>
      <c r="J22" s="30">
        <v>60</v>
      </c>
      <c r="K22" s="30">
        <v>77</v>
      </c>
      <c r="L22" s="3"/>
      <c r="M22" s="30"/>
      <c r="N22" s="30"/>
      <c r="O22" s="30"/>
      <c r="P22" s="30"/>
      <c r="Q22" s="10"/>
    </row>
    <row r="23" spans="1:17" ht="15" x14ac:dyDescent="0.25">
      <c r="A23" s="66" t="s">
        <v>126</v>
      </c>
      <c r="B23" s="73" t="s">
        <v>127</v>
      </c>
      <c r="C23" s="74">
        <v>68</v>
      </c>
      <c r="D23" s="75">
        <v>20</v>
      </c>
      <c r="E23" s="76" t="s">
        <v>128</v>
      </c>
      <c r="F23" s="70">
        <v>68</v>
      </c>
      <c r="G23" s="71">
        <v>42</v>
      </c>
      <c r="H23" s="66"/>
      <c r="I23" s="71"/>
      <c r="J23" s="30">
        <v>30</v>
      </c>
      <c r="K23" s="30">
        <v>38</v>
      </c>
      <c r="L23" s="30"/>
      <c r="M23" s="30"/>
      <c r="N23" s="30"/>
      <c r="O23" s="30"/>
      <c r="P23" s="30"/>
      <c r="Q23" s="10"/>
    </row>
    <row r="24" spans="1:17" ht="15" x14ac:dyDescent="0.25">
      <c r="A24" s="66" t="s">
        <v>129</v>
      </c>
      <c r="B24" s="73" t="s">
        <v>130</v>
      </c>
      <c r="C24" s="74">
        <v>68</v>
      </c>
      <c r="D24" s="75">
        <v>16</v>
      </c>
      <c r="E24" s="76" t="s">
        <v>128</v>
      </c>
      <c r="F24" s="70">
        <v>68</v>
      </c>
      <c r="G24" s="71">
        <v>28</v>
      </c>
      <c r="H24" s="66"/>
      <c r="I24" s="71" t="s">
        <v>110</v>
      </c>
      <c r="J24" s="30">
        <v>30</v>
      </c>
      <c r="K24" s="30">
        <v>38</v>
      </c>
      <c r="L24" s="30"/>
      <c r="M24" s="30"/>
      <c r="N24" s="30"/>
      <c r="O24" s="30"/>
      <c r="P24" s="30"/>
      <c r="Q24" s="10"/>
    </row>
    <row r="25" spans="1:17" ht="28.5" customHeight="1" x14ac:dyDescent="0.25">
      <c r="A25" s="66" t="s">
        <v>131</v>
      </c>
      <c r="B25" s="73" t="s">
        <v>180</v>
      </c>
      <c r="C25" s="74">
        <v>103</v>
      </c>
      <c r="D25" s="75">
        <v>10</v>
      </c>
      <c r="E25" s="76" t="s">
        <v>134</v>
      </c>
      <c r="F25" s="70">
        <v>68</v>
      </c>
      <c r="G25" s="71">
        <v>36</v>
      </c>
      <c r="H25" s="66"/>
      <c r="I25" s="71">
        <v>35</v>
      </c>
      <c r="J25" s="30">
        <v>34</v>
      </c>
      <c r="K25" s="30">
        <v>34</v>
      </c>
      <c r="L25" s="30">
        <v>35</v>
      </c>
      <c r="M25" s="30"/>
      <c r="N25" s="30"/>
      <c r="O25" s="30"/>
      <c r="P25" s="30"/>
      <c r="Q25" s="10"/>
    </row>
    <row r="26" spans="1:17" ht="18.75" customHeight="1" x14ac:dyDescent="0.25">
      <c r="A26" s="66" t="s">
        <v>132</v>
      </c>
      <c r="B26" s="73" t="s">
        <v>133</v>
      </c>
      <c r="C26" s="74">
        <v>32</v>
      </c>
      <c r="D26" s="75"/>
      <c r="E26" s="76" t="s">
        <v>134</v>
      </c>
      <c r="F26" s="70"/>
      <c r="G26" s="71"/>
      <c r="H26" s="66"/>
      <c r="I26" s="71">
        <v>32</v>
      </c>
      <c r="J26" s="30">
        <v>17</v>
      </c>
      <c r="K26" s="30">
        <v>15</v>
      </c>
      <c r="L26" s="30"/>
      <c r="M26" s="30"/>
      <c r="N26" s="30"/>
      <c r="O26" s="30"/>
      <c r="P26" s="30"/>
      <c r="Q26" s="10"/>
    </row>
    <row r="27" spans="1:17" s="13" customFormat="1" ht="58.5" customHeight="1" x14ac:dyDescent="0.25">
      <c r="A27" s="14" t="s">
        <v>135</v>
      </c>
      <c r="B27" s="36" t="s">
        <v>35</v>
      </c>
      <c r="C27" s="17">
        <f>SUM(C28+C35+C42+C52)+C53</f>
        <v>1476</v>
      </c>
      <c r="D27" s="44">
        <f>SUM(D28+D35+D42+D52)</f>
        <v>679</v>
      </c>
      <c r="E27" s="17" t="s">
        <v>84</v>
      </c>
      <c r="F27" s="12">
        <f>SUM(F28+F35+F42+F52+F53)</f>
        <v>890</v>
      </c>
      <c r="G27" s="12">
        <f t="shared" ref="G27:O27" si="2">SUM(G28+G35+G42+G52)</f>
        <v>215</v>
      </c>
      <c r="H27" s="14">
        <f>SUM(H28+H35+H42+H52)</f>
        <v>468</v>
      </c>
      <c r="I27" s="12">
        <f>SUM(I28+I35+I42)</f>
        <v>118</v>
      </c>
      <c r="J27" s="12">
        <f t="shared" si="2"/>
        <v>0</v>
      </c>
      <c r="K27" s="12">
        <f t="shared" si="2"/>
        <v>0</v>
      </c>
      <c r="L27" s="12">
        <f t="shared" si="2"/>
        <v>0</v>
      </c>
      <c r="M27" s="12">
        <f t="shared" si="2"/>
        <v>612</v>
      </c>
      <c r="N27" s="12">
        <f t="shared" si="2"/>
        <v>612</v>
      </c>
      <c r="O27" s="12">
        <f t="shared" si="2"/>
        <v>216</v>
      </c>
      <c r="P27" s="12">
        <f>SUM(P28+P35+P42+P53)</f>
        <v>36</v>
      </c>
      <c r="Q27" s="42"/>
    </row>
    <row r="28" spans="1:17" s="13" customFormat="1" ht="15" x14ac:dyDescent="0.25">
      <c r="A28" s="14" t="s">
        <v>43</v>
      </c>
      <c r="B28" s="36" t="s">
        <v>44</v>
      </c>
      <c r="C28" s="17">
        <f>SUM(C29:C34)</f>
        <v>208</v>
      </c>
      <c r="D28" s="44">
        <f>SUM(D29:D34)</f>
        <v>57</v>
      </c>
      <c r="E28" s="17" t="s">
        <v>174</v>
      </c>
      <c r="F28" s="12">
        <f>SUM(F29:F34)</f>
        <v>174</v>
      </c>
      <c r="G28" s="12">
        <f>SUM(G29:G34)</f>
        <v>61</v>
      </c>
      <c r="H28" s="14">
        <f>SUM(H29:H34)</f>
        <v>0</v>
      </c>
      <c r="I28" s="12">
        <f>SUM(I29:I34)</f>
        <v>34</v>
      </c>
      <c r="J28" s="12">
        <f t="shared" ref="J28:P28" si="3">SUM(J29:J34)</f>
        <v>0</v>
      </c>
      <c r="K28" s="12">
        <f t="shared" si="3"/>
        <v>0</v>
      </c>
      <c r="L28" s="12">
        <f t="shared" si="3"/>
        <v>0</v>
      </c>
      <c r="M28" s="12">
        <f t="shared" si="3"/>
        <v>122</v>
      </c>
      <c r="N28" s="12">
        <f t="shared" si="3"/>
        <v>86</v>
      </c>
      <c r="O28" s="11">
        <f t="shared" si="3"/>
        <v>0</v>
      </c>
      <c r="P28" s="11">
        <f t="shared" si="3"/>
        <v>0</v>
      </c>
      <c r="Q28" s="42"/>
    </row>
    <row r="29" spans="1:17" ht="21" customHeight="1" x14ac:dyDescent="0.25">
      <c r="A29" s="66" t="s">
        <v>38</v>
      </c>
      <c r="B29" s="73" t="s">
        <v>2</v>
      </c>
      <c r="C29" s="74">
        <v>32</v>
      </c>
      <c r="D29" s="75">
        <v>6</v>
      </c>
      <c r="E29" s="76" t="s">
        <v>170</v>
      </c>
      <c r="F29" s="70">
        <v>26</v>
      </c>
      <c r="G29" s="71">
        <v>6</v>
      </c>
      <c r="H29" s="66">
        <v>0</v>
      </c>
      <c r="I29" s="71">
        <v>6</v>
      </c>
      <c r="J29" s="30"/>
      <c r="K29" s="71"/>
      <c r="L29" s="71"/>
      <c r="M29" s="71"/>
      <c r="N29" s="71">
        <v>32</v>
      </c>
      <c r="O29" s="30"/>
      <c r="P29" s="30"/>
      <c r="Q29" s="10"/>
    </row>
    <row r="30" spans="1:17" ht="30" x14ac:dyDescent="0.25">
      <c r="A30" s="28" t="s">
        <v>39</v>
      </c>
      <c r="B30" s="33" t="s">
        <v>45</v>
      </c>
      <c r="C30" s="34">
        <v>32</v>
      </c>
      <c r="D30" s="35">
        <v>11</v>
      </c>
      <c r="E30" s="32" t="s">
        <v>173</v>
      </c>
      <c r="F30" s="11">
        <v>26</v>
      </c>
      <c r="G30" s="30">
        <v>11</v>
      </c>
      <c r="H30" s="28">
        <v>0</v>
      </c>
      <c r="I30" s="30">
        <v>6</v>
      </c>
      <c r="J30" s="30"/>
      <c r="K30" s="30"/>
      <c r="L30" s="30"/>
      <c r="M30" s="30">
        <v>32</v>
      </c>
      <c r="N30" s="30"/>
      <c r="O30" s="30"/>
      <c r="P30" s="30"/>
      <c r="Q30" s="10"/>
    </row>
    <row r="31" spans="1:17" ht="15" x14ac:dyDescent="0.25">
      <c r="A31" s="28" t="s">
        <v>40</v>
      </c>
      <c r="B31" s="33" t="s">
        <v>136</v>
      </c>
      <c r="C31" s="34">
        <v>36</v>
      </c>
      <c r="D31" s="35">
        <v>6</v>
      </c>
      <c r="E31" s="32" t="s">
        <v>171</v>
      </c>
      <c r="F31" s="11">
        <v>30</v>
      </c>
      <c r="G31" s="30">
        <v>6</v>
      </c>
      <c r="H31" s="28">
        <v>0</v>
      </c>
      <c r="I31" s="30">
        <v>6</v>
      </c>
      <c r="J31" s="30"/>
      <c r="K31" s="30"/>
      <c r="L31" s="30"/>
      <c r="M31" s="30"/>
      <c r="N31" s="30">
        <v>36</v>
      </c>
      <c r="O31" s="30"/>
      <c r="P31" s="30"/>
      <c r="Q31" s="10"/>
    </row>
    <row r="32" spans="1:17" ht="15" x14ac:dyDescent="0.25">
      <c r="A32" s="28" t="s">
        <v>41</v>
      </c>
      <c r="B32" s="33" t="s">
        <v>137</v>
      </c>
      <c r="C32" s="34">
        <v>40</v>
      </c>
      <c r="D32" s="35">
        <v>26</v>
      </c>
      <c r="E32" s="32" t="s">
        <v>82</v>
      </c>
      <c r="F32" s="11">
        <v>32</v>
      </c>
      <c r="G32" s="30">
        <v>26</v>
      </c>
      <c r="H32" s="28">
        <v>0</v>
      </c>
      <c r="I32" s="30">
        <v>8</v>
      </c>
      <c r="J32" s="30"/>
      <c r="K32" s="30"/>
      <c r="L32" s="30"/>
      <c r="M32" s="30">
        <v>22</v>
      </c>
      <c r="N32" s="30">
        <v>18</v>
      </c>
      <c r="O32" s="30"/>
      <c r="P32" s="30"/>
      <c r="Q32" s="10"/>
    </row>
    <row r="33" spans="1:17" ht="30" customHeight="1" x14ac:dyDescent="0.25">
      <c r="A33" s="28" t="s">
        <v>46</v>
      </c>
      <c r="B33" s="33" t="s">
        <v>15</v>
      </c>
      <c r="C33" s="34">
        <v>36</v>
      </c>
      <c r="D33" s="35">
        <v>6</v>
      </c>
      <c r="E33" s="32" t="s">
        <v>54</v>
      </c>
      <c r="F33" s="11">
        <v>30</v>
      </c>
      <c r="G33" s="30">
        <v>6</v>
      </c>
      <c r="H33" s="28">
        <v>0</v>
      </c>
      <c r="I33" s="30">
        <v>6</v>
      </c>
      <c r="J33" s="30">
        <v>0</v>
      </c>
      <c r="K33" s="30">
        <v>0</v>
      </c>
      <c r="L33" s="30"/>
      <c r="M33" s="30">
        <v>36</v>
      </c>
      <c r="N33" s="30"/>
      <c r="O33" s="30"/>
      <c r="P33" s="30"/>
      <c r="Q33" s="10"/>
    </row>
    <row r="34" spans="1:17" s="13" customFormat="1" ht="32.25" customHeight="1" x14ac:dyDescent="0.25">
      <c r="A34" s="20" t="s">
        <v>47</v>
      </c>
      <c r="B34" s="45" t="s">
        <v>7</v>
      </c>
      <c r="C34" s="19">
        <v>32</v>
      </c>
      <c r="D34" s="18">
        <v>2</v>
      </c>
      <c r="E34" s="17" t="s">
        <v>172</v>
      </c>
      <c r="F34" s="11">
        <v>30</v>
      </c>
      <c r="G34" s="11">
        <v>6</v>
      </c>
      <c r="H34" s="20">
        <v>0</v>
      </c>
      <c r="I34" s="11">
        <v>2</v>
      </c>
      <c r="J34" s="11">
        <v>0</v>
      </c>
      <c r="K34" s="11">
        <v>0</v>
      </c>
      <c r="L34" s="11"/>
      <c r="M34" s="11">
        <v>32</v>
      </c>
      <c r="N34" s="11"/>
      <c r="O34" s="11"/>
      <c r="P34" s="11"/>
      <c r="Q34" s="42"/>
    </row>
    <row r="35" spans="1:17" s="13" customFormat="1" ht="15" x14ac:dyDescent="0.25">
      <c r="A35" s="14" t="s">
        <v>138</v>
      </c>
      <c r="B35" s="36" t="s">
        <v>139</v>
      </c>
      <c r="C35" s="17">
        <f>SUM(C36:C41)</f>
        <v>200</v>
      </c>
      <c r="D35" s="44">
        <f>SUM(D36:D41)</f>
        <v>24</v>
      </c>
      <c r="E35" s="17" t="s">
        <v>175</v>
      </c>
      <c r="F35" s="12">
        <f>SUM(F36:F41)</f>
        <v>176</v>
      </c>
      <c r="G35" s="12">
        <f>SUM(G36:G41)</f>
        <v>24</v>
      </c>
      <c r="H35" s="14">
        <f>SUM(H36:H41)</f>
        <v>0</v>
      </c>
      <c r="I35" s="12">
        <f>SUM(I36:I41)</f>
        <v>24</v>
      </c>
      <c r="J35" s="12">
        <f t="shared" ref="J35:P35" si="4">SUM(J36:J41)</f>
        <v>0</v>
      </c>
      <c r="K35" s="12">
        <f t="shared" si="4"/>
        <v>0</v>
      </c>
      <c r="L35" s="12">
        <f t="shared" si="4"/>
        <v>0</v>
      </c>
      <c r="M35" s="12">
        <f t="shared" si="4"/>
        <v>128</v>
      </c>
      <c r="N35" s="12">
        <f t="shared" si="4"/>
        <v>72</v>
      </c>
      <c r="O35" s="11">
        <f t="shared" si="4"/>
        <v>0</v>
      </c>
      <c r="P35" s="11">
        <f t="shared" si="4"/>
        <v>0</v>
      </c>
      <c r="Q35" s="42"/>
    </row>
    <row r="36" spans="1:17" ht="39.75" customHeight="1" x14ac:dyDescent="0.25">
      <c r="A36" s="28" t="s">
        <v>42</v>
      </c>
      <c r="B36" s="33" t="s">
        <v>17</v>
      </c>
      <c r="C36" s="34">
        <v>36</v>
      </c>
      <c r="D36" s="35">
        <v>6</v>
      </c>
      <c r="E36" s="32" t="s">
        <v>51</v>
      </c>
      <c r="F36" s="11">
        <v>30</v>
      </c>
      <c r="G36" s="30">
        <v>6</v>
      </c>
      <c r="H36" s="28">
        <v>0</v>
      </c>
      <c r="I36" s="30">
        <v>6</v>
      </c>
      <c r="J36" s="30">
        <v>0</v>
      </c>
      <c r="K36" s="30">
        <v>0</v>
      </c>
      <c r="L36" s="30"/>
      <c r="M36" s="30"/>
      <c r="N36" s="30">
        <v>36</v>
      </c>
      <c r="O36" s="30"/>
      <c r="P36" s="30"/>
      <c r="Q36" s="10"/>
    </row>
    <row r="37" spans="1:17" ht="36" customHeight="1" x14ac:dyDescent="0.25">
      <c r="A37" s="28" t="s">
        <v>3</v>
      </c>
      <c r="B37" s="33" t="s">
        <v>18</v>
      </c>
      <c r="C37" s="34">
        <v>36</v>
      </c>
      <c r="D37" s="35">
        <v>6</v>
      </c>
      <c r="E37" s="32" t="s">
        <v>52</v>
      </c>
      <c r="F37" s="11">
        <v>30</v>
      </c>
      <c r="G37" s="30">
        <v>6</v>
      </c>
      <c r="H37" s="28">
        <v>0</v>
      </c>
      <c r="I37" s="30">
        <v>6</v>
      </c>
      <c r="J37" s="30">
        <v>0</v>
      </c>
      <c r="K37" s="30">
        <v>0</v>
      </c>
      <c r="L37" s="30"/>
      <c r="M37" s="30"/>
      <c r="N37" s="30">
        <v>36</v>
      </c>
      <c r="O37" s="30"/>
      <c r="P37" s="30"/>
      <c r="Q37" s="10"/>
    </row>
    <row r="38" spans="1:17" ht="17.25" customHeight="1" x14ac:dyDescent="0.25">
      <c r="A38" s="28" t="s">
        <v>4</v>
      </c>
      <c r="B38" s="33" t="s">
        <v>19</v>
      </c>
      <c r="C38" s="34">
        <v>32</v>
      </c>
      <c r="D38" s="35">
        <v>2</v>
      </c>
      <c r="E38" s="32" t="s">
        <v>53</v>
      </c>
      <c r="F38" s="11">
        <v>30</v>
      </c>
      <c r="G38" s="30">
        <v>2</v>
      </c>
      <c r="H38" s="28">
        <v>0</v>
      </c>
      <c r="I38" s="30">
        <v>2</v>
      </c>
      <c r="J38" s="30"/>
      <c r="K38" s="30"/>
      <c r="L38" s="30"/>
      <c r="M38" s="30">
        <v>32</v>
      </c>
      <c r="N38" s="30"/>
      <c r="O38" s="30"/>
      <c r="P38" s="30"/>
      <c r="Q38" s="10"/>
    </row>
    <row r="39" spans="1:17" ht="36.75" customHeight="1" x14ac:dyDescent="0.25">
      <c r="A39" s="28" t="s">
        <v>5</v>
      </c>
      <c r="B39" s="33" t="s">
        <v>20</v>
      </c>
      <c r="C39" s="34">
        <v>32</v>
      </c>
      <c r="D39" s="35">
        <v>6</v>
      </c>
      <c r="E39" s="32" t="s">
        <v>53</v>
      </c>
      <c r="F39" s="11">
        <v>26</v>
      </c>
      <c r="G39" s="30">
        <v>6</v>
      </c>
      <c r="H39" s="28"/>
      <c r="I39" s="30">
        <v>6</v>
      </c>
      <c r="J39" s="30"/>
      <c r="K39" s="30"/>
      <c r="L39" s="30"/>
      <c r="M39" s="30">
        <v>32</v>
      </c>
      <c r="N39" s="30"/>
      <c r="O39" s="30"/>
      <c r="P39" s="30"/>
      <c r="Q39" s="10"/>
    </row>
    <row r="40" spans="1:17" ht="57" customHeight="1" x14ac:dyDescent="0.25">
      <c r="A40" s="28" t="s">
        <v>16</v>
      </c>
      <c r="B40" s="33" t="s">
        <v>21</v>
      </c>
      <c r="C40" s="34">
        <v>32</v>
      </c>
      <c r="D40" s="35">
        <v>2</v>
      </c>
      <c r="E40" s="32" t="s">
        <v>53</v>
      </c>
      <c r="F40" s="11">
        <v>30</v>
      </c>
      <c r="G40" s="30">
        <v>2</v>
      </c>
      <c r="H40" s="28"/>
      <c r="I40" s="30">
        <v>2</v>
      </c>
      <c r="J40" s="30"/>
      <c r="K40" s="30"/>
      <c r="L40" s="30"/>
      <c r="M40" s="30">
        <v>32</v>
      </c>
      <c r="N40" s="30"/>
      <c r="O40" s="30"/>
      <c r="P40" s="30"/>
      <c r="Q40" s="10"/>
    </row>
    <row r="41" spans="1:17" ht="45" customHeight="1" x14ac:dyDescent="0.25">
      <c r="A41" s="28" t="s">
        <v>6</v>
      </c>
      <c r="B41" s="33" t="s">
        <v>14</v>
      </c>
      <c r="C41" s="34">
        <v>32</v>
      </c>
      <c r="D41" s="35">
        <v>2</v>
      </c>
      <c r="E41" s="32" t="s">
        <v>172</v>
      </c>
      <c r="F41" s="11">
        <v>30</v>
      </c>
      <c r="G41" s="30">
        <v>2</v>
      </c>
      <c r="H41" s="28">
        <v>0</v>
      </c>
      <c r="I41" s="30">
        <v>2</v>
      </c>
      <c r="J41" s="30">
        <v>0</v>
      </c>
      <c r="K41" s="30">
        <v>0</v>
      </c>
      <c r="L41" s="30"/>
      <c r="M41" s="30">
        <v>32</v>
      </c>
      <c r="N41" s="30"/>
      <c r="O41" s="30"/>
      <c r="P41" s="30"/>
      <c r="Q41" s="10"/>
    </row>
    <row r="42" spans="1:17" s="13" customFormat="1" ht="31.5" customHeight="1" x14ac:dyDescent="0.25">
      <c r="A42" s="14" t="s">
        <v>140</v>
      </c>
      <c r="B42" s="36" t="s">
        <v>141</v>
      </c>
      <c r="C42" s="17">
        <f>SUM(C43+C47)</f>
        <v>1008</v>
      </c>
      <c r="D42" s="44">
        <f>SUM(D43+D47)</f>
        <v>598</v>
      </c>
      <c r="E42" s="17" t="s">
        <v>178</v>
      </c>
      <c r="F42" s="12">
        <f t="shared" ref="F42:P42" si="5">SUM(F43+F47)</f>
        <v>480</v>
      </c>
      <c r="G42" s="12">
        <f t="shared" si="5"/>
        <v>130</v>
      </c>
      <c r="H42" s="14">
        <f t="shared" si="5"/>
        <v>468</v>
      </c>
      <c r="I42" s="14">
        <f t="shared" si="5"/>
        <v>60</v>
      </c>
      <c r="J42" s="12">
        <f t="shared" si="5"/>
        <v>0</v>
      </c>
      <c r="K42" s="12">
        <f t="shared" si="5"/>
        <v>0</v>
      </c>
      <c r="L42" s="12">
        <f t="shared" si="5"/>
        <v>0</v>
      </c>
      <c r="M42" s="12">
        <f t="shared" si="5"/>
        <v>350</v>
      </c>
      <c r="N42" s="12">
        <f t="shared" si="5"/>
        <v>442</v>
      </c>
      <c r="O42" s="12">
        <f t="shared" si="5"/>
        <v>216</v>
      </c>
      <c r="P42" s="12">
        <f t="shared" si="5"/>
        <v>0</v>
      </c>
      <c r="Q42" s="42"/>
    </row>
    <row r="43" spans="1:17" ht="131.25" customHeight="1" x14ac:dyDescent="0.25">
      <c r="A43" s="69" t="s">
        <v>142</v>
      </c>
      <c r="B43" s="46" t="s">
        <v>8</v>
      </c>
      <c r="C43" s="76">
        <f>SUM(C44:C46)</f>
        <v>350</v>
      </c>
      <c r="D43" s="77">
        <f>SUM(D44:D46)</f>
        <v>204</v>
      </c>
      <c r="E43" s="17" t="s">
        <v>176</v>
      </c>
      <c r="F43" s="78">
        <f>SUM(F44:F46)</f>
        <v>150</v>
      </c>
      <c r="G43" s="72">
        <f>SUM(G44:G46)</f>
        <v>24</v>
      </c>
      <c r="H43" s="69">
        <f>SUM(H44:H46)</f>
        <v>180</v>
      </c>
      <c r="I43" s="69">
        <f>SUM(I44:I46)</f>
        <v>20</v>
      </c>
      <c r="J43" s="31">
        <f>SUM(J44:J46)</f>
        <v>0</v>
      </c>
      <c r="K43" s="72">
        <f t="shared" ref="K43:P43" si="6">SUM(K44:K46)</f>
        <v>0</v>
      </c>
      <c r="L43" s="72">
        <f t="shared" si="6"/>
        <v>0</v>
      </c>
      <c r="M43" s="72">
        <f>SUM(M44:M46)</f>
        <v>350</v>
      </c>
      <c r="N43" s="72">
        <f t="shared" si="6"/>
        <v>0</v>
      </c>
      <c r="O43" s="31">
        <f t="shared" si="6"/>
        <v>0</v>
      </c>
      <c r="P43" s="31">
        <f t="shared" si="6"/>
        <v>0</v>
      </c>
      <c r="Q43" s="10"/>
    </row>
    <row r="44" spans="1:17" ht="103.5" customHeight="1" x14ac:dyDescent="0.25">
      <c r="A44" s="66" t="s">
        <v>9</v>
      </c>
      <c r="B44" s="47" t="s">
        <v>8</v>
      </c>
      <c r="C44" s="74">
        <v>170</v>
      </c>
      <c r="D44" s="75">
        <v>24</v>
      </c>
      <c r="E44" s="76" t="s">
        <v>23</v>
      </c>
      <c r="F44" s="70">
        <v>150</v>
      </c>
      <c r="G44" s="71">
        <v>24</v>
      </c>
      <c r="H44" s="66">
        <v>0</v>
      </c>
      <c r="I44" s="66">
        <v>20</v>
      </c>
      <c r="J44" s="30"/>
      <c r="K44" s="71"/>
      <c r="L44" s="72"/>
      <c r="M44" s="71">
        <v>170</v>
      </c>
      <c r="N44" s="72"/>
      <c r="O44" s="31"/>
      <c r="P44" s="31"/>
      <c r="Q44" s="10"/>
    </row>
    <row r="45" spans="1:17" ht="15" x14ac:dyDescent="0.25">
      <c r="A45" s="66" t="s">
        <v>143</v>
      </c>
      <c r="B45" s="73" t="s">
        <v>144</v>
      </c>
      <c r="C45" s="74">
        <v>72</v>
      </c>
      <c r="D45" s="75">
        <v>72</v>
      </c>
      <c r="E45" s="76" t="s">
        <v>24</v>
      </c>
      <c r="F45" s="70"/>
      <c r="G45" s="71"/>
      <c r="H45" s="66">
        <v>72</v>
      </c>
      <c r="I45" s="69"/>
      <c r="J45" s="31"/>
      <c r="K45" s="72"/>
      <c r="L45" s="72"/>
      <c r="M45" s="71">
        <v>72</v>
      </c>
      <c r="N45" s="72"/>
      <c r="O45" s="31"/>
      <c r="P45" s="31"/>
      <c r="Q45" s="10"/>
    </row>
    <row r="46" spans="1:17" ht="15" x14ac:dyDescent="0.25">
      <c r="A46" s="66" t="s">
        <v>145</v>
      </c>
      <c r="B46" s="73" t="s">
        <v>146</v>
      </c>
      <c r="C46" s="74">
        <v>108</v>
      </c>
      <c r="D46" s="75">
        <v>108</v>
      </c>
      <c r="E46" s="76" t="s">
        <v>25</v>
      </c>
      <c r="F46" s="70"/>
      <c r="G46" s="71"/>
      <c r="H46" s="66">
        <v>108</v>
      </c>
      <c r="I46" s="69"/>
      <c r="J46" s="31"/>
      <c r="K46" s="72"/>
      <c r="L46" s="72"/>
      <c r="M46" s="71">
        <v>108</v>
      </c>
      <c r="N46" s="72"/>
      <c r="O46" s="31"/>
      <c r="P46" s="31"/>
      <c r="Q46" s="10"/>
    </row>
    <row r="47" spans="1:17" s="13" customFormat="1" ht="111" customHeight="1" x14ac:dyDescent="0.25">
      <c r="A47" s="14" t="s">
        <v>147</v>
      </c>
      <c r="B47" s="4" t="s">
        <v>10</v>
      </c>
      <c r="C47" s="17">
        <f>SUM(C48:C51)</f>
        <v>658</v>
      </c>
      <c r="D47" s="44">
        <f>SUM(D48:D51)</f>
        <v>394</v>
      </c>
      <c r="E47" s="32" t="s">
        <v>176</v>
      </c>
      <c r="F47" s="12">
        <f>SUM(F48:F51)</f>
        <v>330</v>
      </c>
      <c r="G47" s="12">
        <f>SUM(G48:G51)</f>
        <v>106</v>
      </c>
      <c r="H47" s="14">
        <f>SUM(H48:H51)</f>
        <v>288</v>
      </c>
      <c r="I47" s="14">
        <f>SUM(I48:I51)</f>
        <v>40</v>
      </c>
      <c r="J47" s="12">
        <f t="shared" ref="J47:P47" si="7">SUM(J48:J51)</f>
        <v>0</v>
      </c>
      <c r="K47" s="12">
        <f t="shared" si="7"/>
        <v>0</v>
      </c>
      <c r="L47" s="12">
        <f t="shared" si="7"/>
        <v>0</v>
      </c>
      <c r="M47" s="12">
        <f t="shared" si="7"/>
        <v>0</v>
      </c>
      <c r="N47" s="12">
        <f t="shared" si="7"/>
        <v>442</v>
      </c>
      <c r="O47" s="12">
        <f t="shared" si="7"/>
        <v>216</v>
      </c>
      <c r="P47" s="12">
        <f t="shared" si="7"/>
        <v>0</v>
      </c>
      <c r="Q47" s="42"/>
    </row>
    <row r="48" spans="1:17" ht="48" customHeight="1" x14ac:dyDescent="0.25">
      <c r="A48" s="28" t="s">
        <v>148</v>
      </c>
      <c r="B48" s="37" t="s">
        <v>11</v>
      </c>
      <c r="C48" s="34">
        <v>196</v>
      </c>
      <c r="D48" s="35">
        <v>48</v>
      </c>
      <c r="E48" s="32" t="s">
        <v>149</v>
      </c>
      <c r="F48" s="11">
        <v>176</v>
      </c>
      <c r="G48" s="30">
        <v>48</v>
      </c>
      <c r="H48" s="28">
        <v>0</v>
      </c>
      <c r="I48" s="30">
        <v>20</v>
      </c>
      <c r="J48" s="30"/>
      <c r="K48" s="30"/>
      <c r="L48" s="30"/>
      <c r="M48" s="30"/>
      <c r="N48" s="30">
        <v>196</v>
      </c>
      <c r="O48" s="30"/>
      <c r="P48" s="30"/>
      <c r="Q48" s="10"/>
    </row>
    <row r="49" spans="1:17" ht="30" x14ac:dyDescent="0.25">
      <c r="A49" s="48" t="s">
        <v>12</v>
      </c>
      <c r="B49" s="47" t="s">
        <v>13</v>
      </c>
      <c r="C49" s="34">
        <v>174</v>
      </c>
      <c r="D49" s="35">
        <v>58</v>
      </c>
      <c r="E49" s="32" t="s">
        <v>177</v>
      </c>
      <c r="F49" s="11">
        <v>154</v>
      </c>
      <c r="G49" s="30">
        <v>58</v>
      </c>
      <c r="H49" s="30">
        <v>0</v>
      </c>
      <c r="I49" s="30">
        <v>20</v>
      </c>
      <c r="J49" s="30"/>
      <c r="K49" s="30"/>
      <c r="L49" s="30"/>
      <c r="M49" s="30"/>
      <c r="N49" s="30">
        <v>174</v>
      </c>
      <c r="O49" s="30"/>
      <c r="P49" s="30"/>
      <c r="Q49" s="10"/>
    </row>
    <row r="50" spans="1:17" ht="15" x14ac:dyDescent="0.25">
      <c r="A50" s="49" t="s">
        <v>150</v>
      </c>
      <c r="B50" s="50" t="s">
        <v>144</v>
      </c>
      <c r="C50" s="34">
        <v>72</v>
      </c>
      <c r="D50" s="35">
        <v>72</v>
      </c>
      <c r="E50" s="32" t="s">
        <v>151</v>
      </c>
      <c r="F50" s="11"/>
      <c r="G50" s="30"/>
      <c r="H50" s="30">
        <v>72</v>
      </c>
      <c r="I50" s="30">
        <v>0</v>
      </c>
      <c r="J50" s="30"/>
      <c r="K50" s="30"/>
      <c r="L50" s="30"/>
      <c r="M50" s="30"/>
      <c r="N50" s="30">
        <v>72</v>
      </c>
      <c r="O50" s="30"/>
      <c r="P50" s="30"/>
      <c r="Q50" s="10"/>
    </row>
    <row r="51" spans="1:17" ht="15" x14ac:dyDescent="0.25">
      <c r="A51" s="49" t="s">
        <v>152</v>
      </c>
      <c r="B51" s="50" t="s">
        <v>146</v>
      </c>
      <c r="C51" s="34">
        <v>216</v>
      </c>
      <c r="D51" s="35">
        <v>216</v>
      </c>
      <c r="E51" s="32" t="s">
        <v>151</v>
      </c>
      <c r="F51" s="11"/>
      <c r="G51" s="30"/>
      <c r="H51" s="30">
        <v>216</v>
      </c>
      <c r="I51" s="30">
        <v>0</v>
      </c>
      <c r="J51" s="30"/>
      <c r="K51" s="30"/>
      <c r="L51" s="30"/>
      <c r="M51" s="30"/>
      <c r="N51" s="30"/>
      <c r="O51" s="30">
        <v>216</v>
      </c>
      <c r="P51" s="30"/>
      <c r="Q51" s="10"/>
    </row>
    <row r="52" spans="1:17" s="13" customFormat="1" ht="15" x14ac:dyDescent="0.25">
      <c r="A52" s="21"/>
      <c r="B52" s="51" t="s">
        <v>153</v>
      </c>
      <c r="C52" s="19">
        <v>24</v>
      </c>
      <c r="D52" s="18"/>
      <c r="E52" s="19"/>
      <c r="F52" s="11">
        <v>24</v>
      </c>
      <c r="G52" s="11"/>
      <c r="H52" s="11"/>
      <c r="I52" s="11"/>
      <c r="J52" s="11"/>
      <c r="K52" s="11"/>
      <c r="L52" s="11"/>
      <c r="M52" s="11">
        <v>12</v>
      </c>
      <c r="N52" s="11">
        <v>12</v>
      </c>
      <c r="O52" s="11"/>
      <c r="P52" s="11"/>
      <c r="Q52" s="42"/>
    </row>
    <row r="53" spans="1:17" s="13" customFormat="1" ht="29.25" x14ac:dyDescent="0.25">
      <c r="A53" s="15" t="s">
        <v>154</v>
      </c>
      <c r="B53" s="16" t="s">
        <v>159</v>
      </c>
      <c r="C53" s="17">
        <v>36</v>
      </c>
      <c r="D53" s="18"/>
      <c r="E53" s="17" t="s">
        <v>85</v>
      </c>
      <c r="F53" s="11">
        <v>36</v>
      </c>
      <c r="G53" s="11"/>
      <c r="H53" s="20"/>
      <c r="I53" s="20"/>
      <c r="J53" s="20"/>
      <c r="K53" s="20"/>
      <c r="L53" s="20"/>
      <c r="M53" s="20"/>
      <c r="N53" s="20"/>
      <c r="O53" s="20"/>
      <c r="P53" s="20">
        <v>36</v>
      </c>
      <c r="Q53" s="42"/>
    </row>
    <row r="54" spans="1:17" s="13" customFormat="1" ht="15" x14ac:dyDescent="0.25">
      <c r="A54" s="67" t="s">
        <v>155</v>
      </c>
      <c r="B54" s="67"/>
      <c r="C54" s="17">
        <f>SUM(C27+C12)</f>
        <v>2952</v>
      </c>
      <c r="D54" s="18">
        <f>SUM(D27+D12)</f>
        <v>957</v>
      </c>
      <c r="E54" s="19"/>
      <c r="F54" s="11">
        <f t="shared" ref="F54:P54" si="8">SUM(F27+F12)</f>
        <v>2299</v>
      </c>
      <c r="G54" s="11">
        <f t="shared" si="8"/>
        <v>849</v>
      </c>
      <c r="H54" s="20">
        <f t="shared" si="8"/>
        <v>468</v>
      </c>
      <c r="I54" s="20">
        <f t="shared" si="8"/>
        <v>185</v>
      </c>
      <c r="J54" s="20">
        <f t="shared" si="8"/>
        <v>612</v>
      </c>
      <c r="K54" s="20">
        <f t="shared" si="8"/>
        <v>829</v>
      </c>
      <c r="L54" s="20">
        <f t="shared" si="8"/>
        <v>35</v>
      </c>
      <c r="M54" s="20">
        <f t="shared" si="8"/>
        <v>612</v>
      </c>
      <c r="N54" s="20">
        <f t="shared" si="8"/>
        <v>612</v>
      </c>
      <c r="O54" s="20">
        <f t="shared" si="8"/>
        <v>216</v>
      </c>
      <c r="P54" s="20">
        <f t="shared" si="8"/>
        <v>36</v>
      </c>
      <c r="Q54" s="42"/>
    </row>
    <row r="55" spans="1:17" ht="15" x14ac:dyDescent="0.25">
      <c r="A55" s="68" t="s">
        <v>162</v>
      </c>
      <c r="B55" s="68"/>
      <c r="C55" s="34"/>
      <c r="D55" s="35"/>
      <c r="E55" s="34"/>
      <c r="F55" s="11"/>
      <c r="G55" s="30"/>
      <c r="H55" s="28"/>
      <c r="I55" s="28">
        <v>185</v>
      </c>
      <c r="J55" s="28">
        <v>17</v>
      </c>
      <c r="K55" s="28">
        <v>50</v>
      </c>
      <c r="L55" s="28" t="s">
        <v>110</v>
      </c>
      <c r="M55" s="28">
        <v>54</v>
      </c>
      <c r="N55" s="28">
        <v>64</v>
      </c>
      <c r="O55" s="28" t="s">
        <v>110</v>
      </c>
      <c r="P55" s="28" t="s">
        <v>110</v>
      </c>
      <c r="Q55" s="10"/>
    </row>
    <row r="56" spans="1:17" ht="33.75" customHeight="1" x14ac:dyDescent="0.25">
      <c r="A56" s="56" t="s">
        <v>156</v>
      </c>
      <c r="B56" s="56"/>
      <c r="C56" s="69"/>
      <c r="D56" s="66"/>
      <c r="E56" s="66"/>
      <c r="F56" s="70"/>
      <c r="G56" s="71"/>
      <c r="H56" s="66"/>
      <c r="I56" s="66"/>
      <c r="J56" s="66">
        <v>34</v>
      </c>
      <c r="K56" s="66">
        <v>34</v>
      </c>
      <c r="L56" s="66" t="s">
        <v>157</v>
      </c>
      <c r="M56" s="66">
        <v>34</v>
      </c>
      <c r="N56" s="66">
        <v>34</v>
      </c>
      <c r="O56" s="66">
        <v>36</v>
      </c>
      <c r="P56" s="66">
        <v>36</v>
      </c>
      <c r="Q56" s="10"/>
    </row>
    <row r="57" spans="1:17" ht="15" x14ac:dyDescent="0.25">
      <c r="A57" s="56" t="s">
        <v>158</v>
      </c>
      <c r="B57" s="56"/>
      <c r="C57" s="29"/>
      <c r="D57" s="28"/>
      <c r="E57" s="28"/>
      <c r="F57" s="11"/>
      <c r="G57" s="30"/>
      <c r="H57" s="28"/>
      <c r="I57" s="28"/>
      <c r="J57" s="28">
        <v>36</v>
      </c>
      <c r="K57" s="28">
        <v>36</v>
      </c>
      <c r="L57" s="28" t="s">
        <v>157</v>
      </c>
      <c r="M57" s="28">
        <v>36</v>
      </c>
      <c r="N57" s="28">
        <v>36</v>
      </c>
      <c r="O57" s="28">
        <v>36</v>
      </c>
      <c r="P57" s="28">
        <v>36</v>
      </c>
      <c r="Q57" s="10"/>
    </row>
    <row r="58" spans="1:17" ht="15" x14ac:dyDescent="0.25">
      <c r="A58" s="56" t="s">
        <v>27</v>
      </c>
      <c r="B58" s="56"/>
      <c r="C58" s="29"/>
      <c r="D58" s="28"/>
      <c r="E58" s="28"/>
      <c r="F58" s="11"/>
      <c r="G58" s="30"/>
      <c r="H58" s="28"/>
      <c r="I58" s="28"/>
      <c r="J58" s="28">
        <v>2</v>
      </c>
      <c r="K58" s="28">
        <v>2</v>
      </c>
      <c r="L58" s="28"/>
      <c r="M58" s="28">
        <v>2</v>
      </c>
      <c r="N58" s="28">
        <v>2</v>
      </c>
      <c r="O58" s="28"/>
      <c r="P58" s="28"/>
      <c r="Q58" s="10"/>
    </row>
    <row r="59" spans="1:17" ht="48" customHeight="1" x14ac:dyDescent="0.25">
      <c r="A59" s="57"/>
      <c r="B59" s="58"/>
      <c r="C59" s="58"/>
      <c r="D59" s="58"/>
      <c r="E59" s="58"/>
      <c r="F59" s="59"/>
      <c r="G59" s="28" t="s">
        <v>28</v>
      </c>
      <c r="H59" s="28">
        <v>2299</v>
      </c>
      <c r="I59" s="28">
        <v>185</v>
      </c>
      <c r="J59" s="28">
        <v>612</v>
      </c>
      <c r="K59" s="28">
        <v>829</v>
      </c>
      <c r="L59" s="28">
        <v>35</v>
      </c>
      <c r="M59" s="28">
        <v>432</v>
      </c>
      <c r="N59" s="28">
        <v>540</v>
      </c>
      <c r="O59" s="28"/>
      <c r="P59" s="28"/>
      <c r="Q59" s="10"/>
    </row>
    <row r="60" spans="1:17" ht="30" x14ac:dyDescent="0.25">
      <c r="A60" s="60"/>
      <c r="B60" s="61"/>
      <c r="C60" s="61"/>
      <c r="D60" s="61"/>
      <c r="E60" s="61"/>
      <c r="F60" s="62"/>
      <c r="G60" s="28" t="s">
        <v>29</v>
      </c>
      <c r="H60" s="28"/>
      <c r="I60" s="28"/>
      <c r="J60" s="28"/>
      <c r="K60" s="28"/>
      <c r="L60" s="28"/>
      <c r="M60" s="28">
        <v>72</v>
      </c>
      <c r="N60" s="28">
        <v>72</v>
      </c>
      <c r="O60" s="28"/>
      <c r="P60" s="28"/>
      <c r="Q60" s="10"/>
    </row>
    <row r="61" spans="1:17" ht="30" x14ac:dyDescent="0.25">
      <c r="A61" s="60"/>
      <c r="B61" s="61"/>
      <c r="C61" s="61"/>
      <c r="D61" s="61"/>
      <c r="E61" s="61"/>
      <c r="F61" s="62"/>
      <c r="G61" s="28" t="s">
        <v>30</v>
      </c>
      <c r="H61" s="28"/>
      <c r="I61" s="28"/>
      <c r="J61" s="28"/>
      <c r="K61" s="28"/>
      <c r="L61" s="28"/>
      <c r="M61" s="28">
        <v>108</v>
      </c>
      <c r="N61" s="28"/>
      <c r="O61" s="28">
        <v>216</v>
      </c>
      <c r="P61" s="28"/>
      <c r="Q61" s="10"/>
    </row>
    <row r="62" spans="1:17" ht="30" x14ac:dyDescent="0.25">
      <c r="A62" s="60"/>
      <c r="B62" s="61"/>
      <c r="C62" s="61"/>
      <c r="D62" s="61"/>
      <c r="E62" s="61"/>
      <c r="F62" s="62"/>
      <c r="G62" s="20" t="s">
        <v>31</v>
      </c>
      <c r="H62" s="28">
        <v>10</v>
      </c>
      <c r="I62" s="28"/>
      <c r="J62" s="28"/>
      <c r="K62" s="28">
        <v>5</v>
      </c>
      <c r="L62" s="28"/>
      <c r="M62" s="28">
        <v>2</v>
      </c>
      <c r="N62" s="28"/>
      <c r="O62" s="28">
        <v>3</v>
      </c>
      <c r="P62" s="28" t="s">
        <v>33</v>
      </c>
      <c r="Q62" s="10"/>
    </row>
    <row r="63" spans="1:17" ht="30" x14ac:dyDescent="0.25">
      <c r="A63" s="63"/>
      <c r="B63" s="64"/>
      <c r="C63" s="64"/>
      <c r="D63" s="64"/>
      <c r="E63" s="64"/>
      <c r="F63" s="65"/>
      <c r="G63" s="20" t="s">
        <v>32</v>
      </c>
      <c r="H63" s="28">
        <v>20</v>
      </c>
      <c r="I63" s="28"/>
      <c r="J63" s="28">
        <v>1</v>
      </c>
      <c r="K63" s="28">
        <v>7</v>
      </c>
      <c r="L63" s="28"/>
      <c r="M63" s="28">
        <v>8</v>
      </c>
      <c r="N63" s="28">
        <v>4</v>
      </c>
      <c r="O63" s="28"/>
      <c r="P63" s="28"/>
      <c r="Q63" s="10"/>
    </row>
    <row r="64" spans="1:17" ht="15" x14ac:dyDescent="0.2">
      <c r="A64" s="5"/>
      <c r="B64" s="5"/>
      <c r="C64" s="6"/>
      <c r="D64" s="7"/>
      <c r="E64" s="7"/>
      <c r="F64" s="39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s="9" customFormat="1" ht="18.75" customHeight="1" x14ac:dyDescent="0.2">
      <c r="F65" s="40"/>
    </row>
    <row r="66" spans="1:16" s="8" customFormat="1" ht="30" customHeight="1" x14ac:dyDescent="0.25">
      <c r="A66" s="10" t="s">
        <v>161</v>
      </c>
      <c r="B66" s="5"/>
      <c r="C66" s="5"/>
      <c r="D66" s="5"/>
      <c r="E66" s="5"/>
      <c r="F66" s="41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">
      <c r="A67" s="52" t="s">
        <v>36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</row>
    <row r="68" spans="1:16" ht="65.25" customHeight="1" x14ac:dyDescent="0.2">
      <c r="A68" s="54" t="s">
        <v>160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</row>
    <row r="69" spans="1:16" ht="50.25" customHeight="1" x14ac:dyDescent="0.2">
      <c r="A69" s="52" t="s">
        <v>50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</row>
  </sheetData>
  <mergeCells count="248">
    <mergeCell ref="A1:P1"/>
    <mergeCell ref="A2:P2"/>
    <mergeCell ref="A3:P3"/>
    <mergeCell ref="A4:P4"/>
    <mergeCell ref="A5:P5"/>
    <mergeCell ref="A6:A9"/>
    <mergeCell ref="B6:B9"/>
    <mergeCell ref="C6:D6"/>
    <mergeCell ref="E6:I6"/>
    <mergeCell ref="J6:P6"/>
    <mergeCell ref="C7:C9"/>
    <mergeCell ref="D7:D9"/>
    <mergeCell ref="E7:H7"/>
    <mergeCell ref="I7:I9"/>
    <mergeCell ref="J7:L7"/>
    <mergeCell ref="M7:P7"/>
    <mergeCell ref="E8:G8"/>
    <mergeCell ref="H8:H9"/>
    <mergeCell ref="K8:L8"/>
    <mergeCell ref="N8:P8"/>
    <mergeCell ref="A11:B11"/>
    <mergeCell ref="A12:B12"/>
    <mergeCell ref="C12"/>
    <mergeCell ref="D12"/>
    <mergeCell ref="E12"/>
    <mergeCell ref="F12"/>
    <mergeCell ref="G12"/>
    <mergeCell ref="H12"/>
    <mergeCell ref="I12"/>
    <mergeCell ref="A13"/>
    <mergeCell ref="B13"/>
    <mergeCell ref="C13"/>
    <mergeCell ref="D13"/>
    <mergeCell ref="E13"/>
    <mergeCell ref="F13"/>
    <mergeCell ref="G13"/>
    <mergeCell ref="H13"/>
    <mergeCell ref="I13"/>
    <mergeCell ref="H15"/>
    <mergeCell ref="I15"/>
    <mergeCell ref="A14"/>
    <mergeCell ref="B14"/>
    <mergeCell ref="C14"/>
    <mergeCell ref="D14"/>
    <mergeCell ref="E14"/>
    <mergeCell ref="F14"/>
    <mergeCell ref="G14"/>
    <mergeCell ref="H14"/>
    <mergeCell ref="I14"/>
    <mergeCell ref="K15"/>
    <mergeCell ref="L15"/>
    <mergeCell ref="M15"/>
    <mergeCell ref="N15"/>
    <mergeCell ref="A16"/>
    <mergeCell ref="B16"/>
    <mergeCell ref="C16"/>
    <mergeCell ref="D16"/>
    <mergeCell ref="E16"/>
    <mergeCell ref="F16"/>
    <mergeCell ref="G16"/>
    <mergeCell ref="H16"/>
    <mergeCell ref="I16"/>
    <mergeCell ref="K16"/>
    <mergeCell ref="L16"/>
    <mergeCell ref="M16"/>
    <mergeCell ref="N16"/>
    <mergeCell ref="A15"/>
    <mergeCell ref="B15"/>
    <mergeCell ref="C15"/>
    <mergeCell ref="D15"/>
    <mergeCell ref="E15"/>
    <mergeCell ref="F15"/>
    <mergeCell ref="G15"/>
    <mergeCell ref="A17"/>
    <mergeCell ref="B17"/>
    <mergeCell ref="C17"/>
    <mergeCell ref="D17"/>
    <mergeCell ref="E17"/>
    <mergeCell ref="F17"/>
    <mergeCell ref="G17"/>
    <mergeCell ref="H17"/>
    <mergeCell ref="I17"/>
    <mergeCell ref="A18"/>
    <mergeCell ref="B18"/>
    <mergeCell ref="C18"/>
    <mergeCell ref="D18"/>
    <mergeCell ref="E18"/>
    <mergeCell ref="F18"/>
    <mergeCell ref="G18"/>
    <mergeCell ref="H18"/>
    <mergeCell ref="I18"/>
    <mergeCell ref="A19"/>
    <mergeCell ref="B19"/>
    <mergeCell ref="C19"/>
    <mergeCell ref="D19"/>
    <mergeCell ref="E19"/>
    <mergeCell ref="F19"/>
    <mergeCell ref="G19"/>
    <mergeCell ref="H19"/>
    <mergeCell ref="I19"/>
    <mergeCell ref="A20"/>
    <mergeCell ref="B20"/>
    <mergeCell ref="C20"/>
    <mergeCell ref="D20"/>
    <mergeCell ref="E20"/>
    <mergeCell ref="F20"/>
    <mergeCell ref="G20"/>
    <mergeCell ref="H20"/>
    <mergeCell ref="I20"/>
    <mergeCell ref="A21"/>
    <mergeCell ref="B21"/>
    <mergeCell ref="C21"/>
    <mergeCell ref="D21"/>
    <mergeCell ref="E21"/>
    <mergeCell ref="F21"/>
    <mergeCell ref="G21"/>
    <mergeCell ref="H21"/>
    <mergeCell ref="I21"/>
    <mergeCell ref="A22"/>
    <mergeCell ref="B22"/>
    <mergeCell ref="C22"/>
    <mergeCell ref="D22"/>
    <mergeCell ref="E22"/>
    <mergeCell ref="F22"/>
    <mergeCell ref="G22"/>
    <mergeCell ref="H22"/>
    <mergeCell ref="I22"/>
    <mergeCell ref="A23"/>
    <mergeCell ref="B23"/>
    <mergeCell ref="C23"/>
    <mergeCell ref="D23"/>
    <mergeCell ref="E23"/>
    <mergeCell ref="F23"/>
    <mergeCell ref="G23"/>
    <mergeCell ref="H23"/>
    <mergeCell ref="I23"/>
    <mergeCell ref="A24"/>
    <mergeCell ref="B24"/>
    <mergeCell ref="C24"/>
    <mergeCell ref="D24"/>
    <mergeCell ref="E24"/>
    <mergeCell ref="F24"/>
    <mergeCell ref="G24"/>
    <mergeCell ref="H24"/>
    <mergeCell ref="I24"/>
    <mergeCell ref="A25"/>
    <mergeCell ref="B25"/>
    <mergeCell ref="C25"/>
    <mergeCell ref="D25"/>
    <mergeCell ref="E25"/>
    <mergeCell ref="F25"/>
    <mergeCell ref="G25"/>
    <mergeCell ref="H25"/>
    <mergeCell ref="I25"/>
    <mergeCell ref="A26"/>
    <mergeCell ref="B26"/>
    <mergeCell ref="C26"/>
    <mergeCell ref="D26"/>
    <mergeCell ref="E26"/>
    <mergeCell ref="F26"/>
    <mergeCell ref="G26"/>
    <mergeCell ref="H26"/>
    <mergeCell ref="I26"/>
    <mergeCell ref="I43"/>
    <mergeCell ref="K29"/>
    <mergeCell ref="L29"/>
    <mergeCell ref="M29"/>
    <mergeCell ref="N29"/>
    <mergeCell ref="A29"/>
    <mergeCell ref="B29"/>
    <mergeCell ref="C29"/>
    <mergeCell ref="D29"/>
    <mergeCell ref="E29"/>
    <mergeCell ref="F29"/>
    <mergeCell ref="G29"/>
    <mergeCell ref="H29"/>
    <mergeCell ref="I29"/>
    <mergeCell ref="I45"/>
    <mergeCell ref="K43"/>
    <mergeCell ref="L43"/>
    <mergeCell ref="M43"/>
    <mergeCell ref="N43"/>
    <mergeCell ref="A44"/>
    <mergeCell ref="C44"/>
    <mergeCell ref="D44"/>
    <mergeCell ref="E44"/>
    <mergeCell ref="F44"/>
    <mergeCell ref="G44"/>
    <mergeCell ref="H44"/>
    <mergeCell ref="I44"/>
    <mergeCell ref="K44"/>
    <mergeCell ref="L44"/>
    <mergeCell ref="M44"/>
    <mergeCell ref="N44"/>
    <mergeCell ref="A43"/>
    <mergeCell ref="C43"/>
    <mergeCell ref="D43"/>
    <mergeCell ref="F43"/>
    <mergeCell ref="G43"/>
    <mergeCell ref="K45"/>
    <mergeCell ref="H43"/>
    <mergeCell ref="L45"/>
    <mergeCell ref="M45"/>
    <mergeCell ref="N45"/>
    <mergeCell ref="A46"/>
    <mergeCell ref="B46"/>
    <mergeCell ref="C46"/>
    <mergeCell ref="D46"/>
    <mergeCell ref="E46"/>
    <mergeCell ref="F46"/>
    <mergeCell ref="G46"/>
    <mergeCell ref="H46"/>
    <mergeCell ref="I46"/>
    <mergeCell ref="K46"/>
    <mergeCell ref="L46"/>
    <mergeCell ref="M46"/>
    <mergeCell ref="N46"/>
    <mergeCell ref="A45"/>
    <mergeCell ref="B45"/>
    <mergeCell ref="C45"/>
    <mergeCell ref="D45"/>
    <mergeCell ref="E45"/>
    <mergeCell ref="F45"/>
    <mergeCell ref="G45"/>
    <mergeCell ref="H45"/>
    <mergeCell ref="A54:B54"/>
    <mergeCell ref="A55:B55"/>
    <mergeCell ref="A56:B56"/>
    <mergeCell ref="C56"/>
    <mergeCell ref="D56"/>
    <mergeCell ref="E56"/>
    <mergeCell ref="F56"/>
    <mergeCell ref="G56"/>
    <mergeCell ref="A58:B58"/>
    <mergeCell ref="A67:P67"/>
    <mergeCell ref="A68:P68"/>
    <mergeCell ref="A69:P69"/>
    <mergeCell ref="A57:B57"/>
    <mergeCell ref="A59:F63"/>
    <mergeCell ref="H56"/>
    <mergeCell ref="I56"/>
    <mergeCell ref="J56"/>
    <mergeCell ref="K56"/>
    <mergeCell ref="L56"/>
    <mergeCell ref="M56"/>
    <mergeCell ref="N56"/>
    <mergeCell ref="O56"/>
    <mergeCell ref="P56"/>
  </mergeCells>
  <pageMargins left="0.79" right="0.79" top="0.59" bottom="0.59" header="0.49" footer="0.49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32"/>
  <sheetViews>
    <sheetView workbookViewId="0">
      <selection activeCell="G9" sqref="G9:AV9"/>
    </sheetView>
  </sheetViews>
  <sheetFormatPr defaultRowHeight="14.25" x14ac:dyDescent="0.2"/>
  <cols>
    <col min="1" max="1" width="3.75" customWidth="1"/>
    <col min="2" max="2" width="1.625" customWidth="1"/>
    <col min="3" max="3" width="2.875" customWidth="1"/>
    <col min="4" max="4" width="11.875" customWidth="1"/>
    <col min="5" max="5" width="1.875" customWidth="1"/>
    <col min="6" max="7" width="2.5" customWidth="1"/>
    <col min="8" max="8" width="1.75" customWidth="1"/>
    <col min="9" max="9" width="3.875" customWidth="1"/>
    <col min="10" max="10" width="3.75" customWidth="1"/>
    <col min="11" max="11" width="4.125" customWidth="1"/>
    <col min="12" max="12" width="5.75" customWidth="1"/>
    <col min="13" max="13" width="4.5" customWidth="1"/>
    <col min="14" max="14" width="6.75" customWidth="1"/>
    <col min="24" max="24" width="0.125" customWidth="1"/>
    <col min="25" max="34" width="9" hidden="1" customWidth="1"/>
    <col min="35" max="35" width="7.625" hidden="1" customWidth="1"/>
    <col min="36" max="48" width="9" hidden="1" customWidth="1"/>
  </cols>
  <sheetData>
    <row r="1" spans="1:48" ht="18.75" x14ac:dyDescent="0.2">
      <c r="T1" s="98" t="s">
        <v>79</v>
      </c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</row>
    <row r="2" spans="1:48" ht="15" x14ac:dyDescent="0.25">
      <c r="T2" s="10" t="s">
        <v>80</v>
      </c>
    </row>
    <row r="3" spans="1:48" ht="15" x14ac:dyDescent="0.25">
      <c r="T3" s="10" t="s">
        <v>81</v>
      </c>
    </row>
    <row r="4" spans="1:48" ht="33" x14ac:dyDescent="0.2">
      <c r="A4" s="93" t="s">
        <v>57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</row>
    <row r="5" spans="1:48" x14ac:dyDescent="0.2">
      <c r="A5" s="94" t="s">
        <v>182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</row>
    <row r="6" spans="1:48" ht="15.75" x14ac:dyDescent="0.25">
      <c r="A6" s="96" t="s">
        <v>58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</row>
    <row r="7" spans="1:48" x14ac:dyDescent="0.2">
      <c r="A7" s="97" t="s">
        <v>59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</row>
    <row r="8" spans="1:48" x14ac:dyDescent="0.2">
      <c r="A8" s="104" t="s">
        <v>60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</row>
    <row r="9" spans="1:48" ht="15" x14ac:dyDescent="0.2">
      <c r="A9" s="105">
        <v>43119</v>
      </c>
      <c r="B9" s="100"/>
      <c r="C9" s="100"/>
      <c r="D9" s="100"/>
      <c r="E9" s="100"/>
      <c r="F9" s="23"/>
      <c r="G9" s="100" t="s">
        <v>75</v>
      </c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</row>
    <row r="10" spans="1:48" x14ac:dyDescent="0.2">
      <c r="A10" s="103" t="s">
        <v>61</v>
      </c>
      <c r="B10" s="103"/>
      <c r="C10" s="103"/>
      <c r="D10" s="103"/>
      <c r="E10" s="103"/>
      <c r="F10" s="103"/>
      <c r="G10" s="103" t="s">
        <v>76</v>
      </c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24"/>
    </row>
    <row r="11" spans="1:48" x14ac:dyDescent="0.2">
      <c r="A11" s="99" t="s">
        <v>62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4"/>
    </row>
    <row r="12" spans="1:48" ht="15" x14ac:dyDescent="0.2">
      <c r="A12" s="99" t="s">
        <v>63</v>
      </c>
      <c r="B12" s="99"/>
      <c r="C12" s="99"/>
      <c r="D12" s="99"/>
      <c r="E12" s="100" t="s">
        <v>64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</row>
    <row r="13" spans="1:48" ht="14.25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5"/>
      <c r="AL13" s="23"/>
      <c r="AM13" s="23"/>
      <c r="AN13" s="23"/>
      <c r="AO13" s="23"/>
      <c r="AP13" s="23"/>
      <c r="AQ13" s="23"/>
      <c r="AR13" s="24"/>
      <c r="AS13" s="24"/>
      <c r="AT13" s="23"/>
      <c r="AU13" s="24"/>
      <c r="AV13" s="24"/>
    </row>
    <row r="14" spans="1:48" ht="15" customHeight="1" x14ac:dyDescent="0.2">
      <c r="A14" s="101" t="s">
        <v>65</v>
      </c>
      <c r="B14" s="101"/>
      <c r="C14" s="101"/>
      <c r="D14" s="101"/>
      <c r="E14" s="101"/>
      <c r="F14" s="101"/>
      <c r="G14" s="102" t="s">
        <v>75</v>
      </c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</row>
    <row r="15" spans="1:48" x14ac:dyDescent="0.2">
      <c r="A15" s="26"/>
      <c r="B15" s="22"/>
      <c r="C15" s="22"/>
      <c r="D15" s="22"/>
      <c r="E15" s="22"/>
      <c r="F15" s="22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</row>
    <row r="16" spans="1:48" x14ac:dyDescent="0.2">
      <c r="A16" s="26"/>
      <c r="B16" s="22"/>
      <c r="C16" s="22"/>
      <c r="D16" s="22"/>
      <c r="E16" s="22"/>
      <c r="F16" s="22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</row>
    <row r="17" spans="1:48" x14ac:dyDescent="0.2">
      <c r="A17" s="26"/>
      <c r="B17" s="22"/>
      <c r="C17" s="22"/>
      <c r="D17" s="22"/>
      <c r="E17" s="22"/>
      <c r="F17" s="22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</row>
    <row r="18" spans="1:48" x14ac:dyDescent="0.2">
      <c r="A18" s="26"/>
      <c r="B18" s="22"/>
      <c r="C18" s="22"/>
      <c r="D18" s="22"/>
      <c r="E18" s="22"/>
      <c r="F18" s="22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</row>
    <row r="19" spans="1:48" x14ac:dyDescent="0.2">
      <c r="A19" s="26"/>
      <c r="B19" s="22"/>
      <c r="C19" s="22"/>
      <c r="D19" s="22"/>
      <c r="E19" s="22"/>
      <c r="F19" s="22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</row>
    <row r="20" spans="1:48" x14ac:dyDescent="0.2">
      <c r="A20" s="26"/>
      <c r="B20" s="22"/>
      <c r="C20" s="22"/>
      <c r="D20" s="22"/>
      <c r="E20" s="22"/>
      <c r="F20" s="22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1:48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5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4"/>
      <c r="AS21" s="24"/>
      <c r="AT21" s="23"/>
      <c r="AU21" s="24"/>
      <c r="AV21" s="24"/>
    </row>
    <row r="22" spans="1:48" ht="14.25" customHeight="1" x14ac:dyDescent="0.2">
      <c r="A22" s="99" t="s">
        <v>66</v>
      </c>
      <c r="B22" s="99"/>
      <c r="C22" s="99"/>
      <c r="D22" s="99"/>
      <c r="E22" s="99"/>
      <c r="F22" s="99"/>
      <c r="G22" s="106" t="s">
        <v>67</v>
      </c>
      <c r="H22" s="106"/>
      <c r="I22" s="106"/>
      <c r="J22" s="106"/>
      <c r="K22" s="106"/>
      <c r="L22" s="106"/>
      <c r="M22" s="106"/>
      <c r="N22" s="106"/>
      <c r="O22" s="23"/>
      <c r="P22" s="99" t="s">
        <v>77</v>
      </c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106" t="s">
        <v>68</v>
      </c>
      <c r="AD22" s="106"/>
      <c r="AE22" s="106"/>
      <c r="AF22" s="106"/>
      <c r="AG22" s="106"/>
      <c r="AH22" s="23"/>
      <c r="AI22" s="99" t="s">
        <v>69</v>
      </c>
      <c r="AJ22" s="99"/>
      <c r="AK22" s="99"/>
      <c r="AL22" s="99"/>
      <c r="AM22" s="99"/>
      <c r="AN22" s="99"/>
      <c r="AO22" s="99"/>
      <c r="AP22" s="99"/>
      <c r="AQ22" s="99"/>
      <c r="AR22" s="99"/>
      <c r="AS22" s="106">
        <v>2019</v>
      </c>
      <c r="AT22" s="106"/>
      <c r="AU22" s="106"/>
      <c r="AV22" s="106"/>
    </row>
    <row r="23" spans="1:48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4"/>
      <c r="AS23" s="24"/>
      <c r="AT23" s="23"/>
      <c r="AU23" s="24"/>
      <c r="AV23" s="24"/>
    </row>
    <row r="24" spans="1:48" x14ac:dyDescent="0.2">
      <c r="A24" s="99" t="s">
        <v>70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</row>
    <row r="25" spans="1:48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109" t="s">
        <v>71</v>
      </c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</row>
    <row r="26" spans="1:48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1:48" x14ac:dyDescent="0.2">
      <c r="A27" s="99" t="s">
        <v>72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110" t="s">
        <v>73</v>
      </c>
      <c r="M27" s="110"/>
      <c r="N27" s="111" t="s">
        <v>78</v>
      </c>
      <c r="O27" s="111"/>
      <c r="P27" s="111"/>
      <c r="Q27" s="111"/>
      <c r="R27" s="111"/>
      <c r="S27" s="110" t="s">
        <v>74</v>
      </c>
      <c r="T27" s="110"/>
      <c r="U27" s="112">
        <v>973</v>
      </c>
      <c r="V27" s="112"/>
      <c r="W27" s="112"/>
      <c r="X27" s="112"/>
      <c r="Y27" s="112"/>
      <c r="Z27" s="11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</row>
    <row r="28" spans="1:48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</row>
    <row r="29" spans="1:48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</row>
    <row r="30" spans="1:48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</row>
    <row r="31" spans="1:48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</row>
    <row r="32" spans="1:48" ht="14.25" customHeight="1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</row>
  </sheetData>
  <mergeCells count="35">
    <mergeCell ref="A24:T24"/>
    <mergeCell ref="U24:AV24"/>
    <mergeCell ref="U25:AV25"/>
    <mergeCell ref="A27:K27"/>
    <mergeCell ref="L27:M27"/>
    <mergeCell ref="N27:R27"/>
    <mergeCell ref="S27:T27"/>
    <mergeCell ref="U27:Z27"/>
    <mergeCell ref="A22:F22"/>
    <mergeCell ref="G22:N22"/>
    <mergeCell ref="P22:AB22"/>
    <mergeCell ref="AC22:AG22"/>
    <mergeCell ref="AI22:AR22"/>
    <mergeCell ref="AS22:AV22"/>
    <mergeCell ref="G15:AV15"/>
    <mergeCell ref="G16:AV16"/>
    <mergeCell ref="G17:AV17"/>
    <mergeCell ref="G18:AV18"/>
    <mergeCell ref="G19:AV19"/>
    <mergeCell ref="G20:AV20"/>
    <mergeCell ref="A8:AV8"/>
    <mergeCell ref="A9:E9"/>
    <mergeCell ref="G9:AV9"/>
    <mergeCell ref="G10:AU10"/>
    <mergeCell ref="A11:N11"/>
    <mergeCell ref="A12:D12"/>
    <mergeCell ref="E12:AV12"/>
    <mergeCell ref="A14:F14"/>
    <mergeCell ref="G14:AV14"/>
    <mergeCell ref="A10:F10"/>
    <mergeCell ref="A4:AV4"/>
    <mergeCell ref="A5:AV5"/>
    <mergeCell ref="A6:AV6"/>
    <mergeCell ref="A7:AV7"/>
    <mergeCell ref="T1:AJ1"/>
  </mergeCells>
  <pageMargins left="1.18" right="0.59" top="0.79" bottom="0.79" header="0.49" footer="0.49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титульный 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Сельскохозяйственный техникум</cp:lastModifiedBy>
  <cp:revision>11</cp:revision>
  <cp:lastPrinted>2024-08-13T05:31:19Z</cp:lastPrinted>
  <dcterms:created xsi:type="dcterms:W3CDTF">2023-07-16T23:19:25Z</dcterms:created>
  <dcterms:modified xsi:type="dcterms:W3CDTF">2025-08-12T02:58:35Z</dcterms:modified>
</cp:coreProperties>
</file>