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чебные планы 2025 год\"/>
    </mc:Choice>
  </mc:AlternateContent>
  <xr:revisionPtr revIDLastSave="0" documentId="13_ncr:1_{DD9E9F19-0074-4E34-94CC-1DF4C6F456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чебный план" sheetId="1" r:id="rId1"/>
    <sheet name="титульный лист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I43" i="1" s="1"/>
  <c r="I28" i="1"/>
  <c r="M60" i="1"/>
  <c r="M59" i="1"/>
  <c r="P45" i="1" l="1"/>
  <c r="P44" i="1" s="1"/>
  <c r="O45" i="1"/>
  <c r="O44" i="1" s="1"/>
  <c r="N45" i="1"/>
  <c r="N44" i="1" s="1"/>
  <c r="L45" i="1"/>
  <c r="L44" i="1" s="1"/>
  <c r="M44" i="1"/>
  <c r="K45" i="1"/>
  <c r="K44" i="1" s="1"/>
  <c r="J45" i="1"/>
  <c r="J44" i="1" s="1"/>
  <c r="I27" i="1"/>
  <c r="H45" i="1"/>
  <c r="H44" i="1" s="1"/>
  <c r="G45" i="1"/>
  <c r="G44" i="1" s="1"/>
  <c r="F45" i="1"/>
  <c r="F44" i="1" s="1"/>
  <c r="D45" i="1"/>
  <c r="D44" i="1" s="1"/>
  <c r="D35" i="1"/>
  <c r="F35" i="1"/>
  <c r="G35" i="1"/>
  <c r="H35" i="1"/>
  <c r="J35" i="1"/>
  <c r="K35" i="1"/>
  <c r="L35" i="1"/>
  <c r="M35" i="1"/>
  <c r="N35" i="1"/>
  <c r="O35" i="1"/>
  <c r="P35" i="1"/>
  <c r="D28" i="1"/>
  <c r="F28" i="1"/>
  <c r="G28" i="1"/>
  <c r="H28" i="1"/>
  <c r="J28" i="1"/>
  <c r="K28" i="1"/>
  <c r="L28" i="1"/>
  <c r="M28" i="1"/>
  <c r="N28" i="1"/>
  <c r="O28" i="1"/>
  <c r="P28" i="1"/>
  <c r="P12" i="1"/>
  <c r="O12" i="1"/>
  <c r="N12" i="1"/>
  <c r="M12" i="1"/>
  <c r="K12" i="1"/>
  <c r="J12" i="1"/>
  <c r="I12" i="1"/>
  <c r="H12" i="1"/>
  <c r="G12" i="1"/>
  <c r="E12" i="1"/>
  <c r="F12" i="1"/>
  <c r="C35" i="1"/>
  <c r="C45" i="1"/>
  <c r="C44" i="1" s="1"/>
  <c r="C28" i="1"/>
  <c r="C12" i="1"/>
  <c r="H27" i="1" l="1"/>
  <c r="H53" i="1" s="1"/>
  <c r="L27" i="1"/>
  <c r="L53" i="1" s="1"/>
  <c r="P27" i="1"/>
  <c r="P53" i="1" s="1"/>
  <c r="C27" i="1"/>
  <c r="C11" i="1" s="1"/>
  <c r="C43" i="1"/>
  <c r="J27" i="1"/>
  <c r="J11" i="1" s="1"/>
  <c r="K27" i="1"/>
  <c r="K11" i="1" s="1"/>
  <c r="I53" i="1"/>
  <c r="F27" i="1"/>
  <c r="F53" i="1" s="1"/>
  <c r="G27" i="1"/>
  <c r="N27" i="1"/>
  <c r="I11" i="1"/>
  <c r="E53" i="1"/>
  <c r="M27" i="1"/>
  <c r="O27" i="1"/>
  <c r="L11" i="1" l="1"/>
  <c r="H11" i="1"/>
  <c r="J53" i="1"/>
  <c r="P11" i="1"/>
  <c r="K53" i="1"/>
  <c r="F11" i="1"/>
  <c r="G53" i="1"/>
  <c r="G11" i="1"/>
  <c r="O53" i="1"/>
  <c r="O11" i="1"/>
  <c r="M53" i="1"/>
  <c r="M11" i="1"/>
  <c r="N53" i="1"/>
  <c r="N11" i="1"/>
  <c r="D27" i="1"/>
  <c r="C53" i="1" l="1"/>
  <c r="D12" i="1" l="1"/>
  <c r="D53" i="1" s="1"/>
  <c r="D11" i="1" l="1"/>
</calcChain>
</file>

<file path=xl/sharedStrings.xml><?xml version="1.0" encoding="utf-8"?>
<sst xmlns="http://schemas.openxmlformats.org/spreadsheetml/2006/main" count="201" uniqueCount="177">
  <si>
    <t>19.01.18 Аппаратчик-оператор производства продуктов питания из растительного сырья (срок обучения 1 г. 10 мес.)</t>
  </si>
  <si>
    <t xml:space="preserve">                                                             учебный план по программе подготовки квалифицированных рабочих, служащих (ППКРС)</t>
  </si>
  <si>
    <t>История России</t>
  </si>
  <si>
    <t>ОП.02</t>
  </si>
  <si>
    <t>ОП.03</t>
  </si>
  <si>
    <t>ОП.04</t>
  </si>
  <si>
    <t>Основы финансовой грамотности</t>
  </si>
  <si>
    <t>МДК.
01.01</t>
  </si>
  <si>
    <t>Основы бережливого производства</t>
  </si>
  <si>
    <t>ОП.05</t>
  </si>
  <si>
    <t>Основы микробиологии, санитарии и гигиены</t>
  </si>
  <si>
    <t>_ /_э /_ / _</t>
  </si>
  <si>
    <t>Самостоятельная работа</t>
  </si>
  <si>
    <t>Всего по ТО (дисц, МДК)</t>
  </si>
  <si>
    <t>Всего по УП</t>
  </si>
  <si>
    <t>Всего по ПП</t>
  </si>
  <si>
    <t>Всего экзаменов</t>
  </si>
  <si>
    <t>Всего зачетов</t>
  </si>
  <si>
    <t>ДЭ</t>
  </si>
  <si>
    <t>в т.ч. в форме практ. Подготовки*</t>
  </si>
  <si>
    <t>Профессиональная подготовка***</t>
  </si>
  <si>
    <t>**– отмечены ОУД, по которым предполагается проведение ВПР;</t>
  </si>
  <si>
    <t>СГ.01</t>
  </si>
  <si>
    <t>СГ.02</t>
  </si>
  <si>
    <t>СГ.03</t>
  </si>
  <si>
    <t>СГ.04</t>
  </si>
  <si>
    <t>ОП.01</t>
  </si>
  <si>
    <t>СГ.00</t>
  </si>
  <si>
    <t>Социально-гуманитарный цикл</t>
  </si>
  <si>
    <t>Иностранный язык в профессиональной деятельности</t>
  </si>
  <si>
    <t>СГ.05</t>
  </si>
  <si>
    <t>СГ.06</t>
  </si>
  <si>
    <t xml:space="preserve">17 н
ТО
+
УП      </t>
  </si>
  <si>
    <t xml:space="preserve">Пояснения:
1. В графе 9 учебного плана распределены часы, отведенные на самостоятельную работу обучающихся, в пределах 36 часовой учебной нагрузки.
</t>
  </si>
  <si>
    <t>_ /_ /дз /_</t>
  </si>
  <si>
    <t xml:space="preserve">23 н
ТО
</t>
  </si>
  <si>
    <t xml:space="preserve">1н
В/сб.
</t>
  </si>
  <si>
    <t>УЧЕБНЫЙ ПЛАН</t>
  </si>
  <si>
    <t>ОГПОБУ «Сельскохозяйственный техникум»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</si>
  <si>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</si>
  <si>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</si>
  <si>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</si>
  <si>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по программе базовой подготовки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</si>
  <si>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</si>
  <si>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</si>
  <si>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</si>
  <si>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</si>
  <si>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</si>
  <si>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3 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</si>
  <si>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</si>
  <si>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</si>
  <si>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</si>
  <si>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</si>
  <si>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</si>
  <si>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</si>
  <si>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 xml:space="preserve">                                                                       наименование профессии</t>
  </si>
  <si>
    <t>Срок получения СПО по ППКРС: 1 год 10 месяцев</t>
  </si>
  <si>
    <t>Утверждаю:</t>
  </si>
  <si>
    <t>директор ОГПОБУ "Сельскохозяйственный техникум"</t>
  </si>
  <si>
    <t>Куликов В.Ю.</t>
  </si>
  <si>
    <t>Общеобразовательная подготовка</t>
  </si>
  <si>
    <t>1 дэ.</t>
  </si>
  <si>
    <t xml:space="preserve">на примере профессии </t>
  </si>
  <si>
    <t>Индекс</t>
  </si>
  <si>
    <t>Наименование</t>
  </si>
  <si>
    <t>Объем образовательной программы в академических часах</t>
  </si>
  <si>
    <t>Распределение учебной нагрузки  по курсам и семестрам</t>
  </si>
  <si>
    <t>Всего</t>
  </si>
  <si>
    <t>Работа обучающихся во взаимодействии с преподавателем</t>
  </si>
  <si>
    <t>1 курс</t>
  </si>
  <si>
    <t>2 курс</t>
  </si>
  <si>
    <t>Занятия по дисциплинам и МДК</t>
  </si>
  <si>
    <t>Практики</t>
  </si>
  <si>
    <t>1 сем.</t>
  </si>
  <si>
    <t>2 сем.</t>
  </si>
  <si>
    <t>3 сем</t>
  </si>
  <si>
    <t>4 сем</t>
  </si>
  <si>
    <t>Промежут.
аттестация</t>
  </si>
  <si>
    <t>Всего по дисциплинам/ МДК</t>
  </si>
  <si>
    <t>в т.ч. лабораторные и практические занятия</t>
  </si>
  <si>
    <t>17н
ТО</t>
  </si>
  <si>
    <t>6 н
ПП</t>
  </si>
  <si>
    <t>1н
ГИА</t>
  </si>
  <si>
    <t>Обязательная часть образовательной программы</t>
  </si>
  <si>
    <t>ОУД.01</t>
  </si>
  <si>
    <t>Русский язык</t>
  </si>
  <si>
    <t>-</t>
  </si>
  <si>
    <t>ОУД.02</t>
  </si>
  <si>
    <t>Литература</t>
  </si>
  <si>
    <t>ОУД.03</t>
  </si>
  <si>
    <t>Иностранный язык</t>
  </si>
  <si>
    <t>ОУД.04</t>
  </si>
  <si>
    <t>История</t>
  </si>
  <si>
    <t>ОУД.05</t>
  </si>
  <si>
    <t>Обществознание</t>
  </si>
  <si>
    <t>ОУД.06</t>
  </si>
  <si>
    <t>Математика</t>
  </si>
  <si>
    <t>ОУД.07</t>
  </si>
  <si>
    <t>ОУД.08</t>
  </si>
  <si>
    <t>Физика</t>
  </si>
  <si>
    <t>ОУД.09</t>
  </si>
  <si>
    <t>ОУД.10</t>
  </si>
  <si>
    <t>ОУД.11</t>
  </si>
  <si>
    <t>Физическая культура</t>
  </si>
  <si>
    <t>_ /дз /_ / _</t>
  </si>
  <si>
    <t>ОУД.12</t>
  </si>
  <si>
    <t>География</t>
  </si>
  <si>
    <t>ОУД.13</t>
  </si>
  <si>
    <t>ОУД.14</t>
  </si>
  <si>
    <t>Индивидуальный проект</t>
  </si>
  <si>
    <t>_ /дз/_ / _</t>
  </si>
  <si>
    <t>ПП.00</t>
  </si>
  <si>
    <t>Безопасность жизнедеятельности</t>
  </si>
  <si>
    <t xml:space="preserve">Физическая культура </t>
  </si>
  <si>
    <t>ОП.00</t>
  </si>
  <si>
    <t>Общепрофессиональный цикл</t>
  </si>
  <si>
    <t>ПМ.00</t>
  </si>
  <si>
    <t>Профессиональные модули</t>
  </si>
  <si>
    <t>ПМ.01</t>
  </si>
  <si>
    <t>УП.01</t>
  </si>
  <si>
    <t>Учебная практика</t>
  </si>
  <si>
    <t>ПП.01</t>
  </si>
  <si>
    <t>Производственная практика</t>
  </si>
  <si>
    <t>_ /_ /_ / дз</t>
  </si>
  <si>
    <t>Промежуточная аттестация по ПП</t>
  </si>
  <si>
    <t>ГИА.00</t>
  </si>
  <si>
    <t>ИТОГО:</t>
  </si>
  <si>
    <t>Недельная нагрузка во взаимодействии с педагогом</t>
  </si>
  <si>
    <t>35/36</t>
  </si>
  <si>
    <t>Максимальная недельная нагрузка</t>
  </si>
  <si>
    <r>
      <t xml:space="preserve">Государственная итоговая аттестация </t>
    </r>
    <r>
      <rPr>
        <sz val="11"/>
        <rFont val="Times New Roman"/>
        <family val="1"/>
        <charset val="204"/>
      </rPr>
      <t xml:space="preserve">(формат ДЭ) </t>
    </r>
  </si>
  <si>
    <t>*  – в данной графе по ОУД учтены часы профессионально-ориентированного содержания (прикладной модуль) из примерных программ, размещенных на сайте ИРПО</t>
  </si>
  <si>
    <t>Итого самостоятельная работа****</t>
  </si>
  <si>
    <t>_ /э /_ / _</t>
  </si>
  <si>
    <t>Основы безопасности и защиты Родины</t>
  </si>
  <si>
    <t>Основы инженерной графики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</si>
  <si>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</si>
  <si>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</si>
  <si>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 xml:space="preserve">Основы электротехники </t>
  </si>
  <si>
    <t>Основы агрономии</t>
  </si>
  <si>
    <t>Основы зоотехнии</t>
  </si>
  <si>
    <t>ОП.06</t>
  </si>
  <si>
    <t>ОП.07</t>
  </si>
  <si>
    <t>Профессиональный цикл</t>
  </si>
  <si>
    <t>П.00</t>
  </si>
  <si>
    <t>Выполнение механизированных работв сельскохозяйственном производстве с поддержанием технического состояния  средств механизации</t>
  </si>
  <si>
    <t>Эксплуатация и техническое обслуживание сельскохозяйственных машин и оборудования</t>
  </si>
  <si>
    <t>МДК 01.02</t>
  </si>
  <si>
    <t>Технология выполнения механизированных работ в сельском хозяйстве</t>
  </si>
  <si>
    <t>МДК 01.03.</t>
  </si>
  <si>
    <t>дз /_ /_ / _</t>
  </si>
  <si>
    <t>_ /э /_/ _</t>
  </si>
  <si>
    <t>_ /дз / / _</t>
  </si>
  <si>
    <t>_ /дз_ /_/ _</t>
  </si>
  <si>
    <t>дз /_/_ / _</t>
  </si>
  <si>
    <t xml:space="preserve">17н
ТО       </t>
  </si>
  <si>
    <t>Информатика</t>
  </si>
  <si>
    <t>Химия</t>
  </si>
  <si>
    <t>Биология</t>
  </si>
  <si>
    <t>2 дз/4.э 6 дз\_/_</t>
  </si>
  <si>
    <t>_/_ / дз/ _</t>
  </si>
  <si>
    <t>_ /_ д/з/ _</t>
  </si>
  <si>
    <t>_ /_/дз / _</t>
  </si>
  <si>
    <t>_/_/э/_</t>
  </si>
  <si>
    <t>_/_/1 э.  4 дз/_</t>
  </si>
  <si>
    <t xml:space="preserve"> _/_ / дз/ _</t>
  </si>
  <si>
    <t>_/_/7 дз./_</t>
  </si>
  <si>
    <t>_ /_/__/ э</t>
  </si>
  <si>
    <t>_/_/_/3 э. 2дз</t>
  </si>
  <si>
    <t>Теоретическая подготовка тракториста- машиниста</t>
  </si>
  <si>
    <t>35.01.27</t>
  </si>
  <si>
    <t>Мастер сельскохозяйственного  производства</t>
  </si>
  <si>
    <t>Мастер сельскохозяйственного призводства</t>
  </si>
  <si>
    <t>24  мая 2022 года</t>
  </si>
  <si>
    <t>_Э/_ /_ / _</t>
  </si>
  <si>
    <t xml:space="preserve">5.1. Рабочий учебный план по программе подготовки квалифицированных рабочих, служащих по профессии 
35.01.27  Мастер сельскохозяйственного производства  (срок обучения 1 г. 10 мес.)
 Квалификация Мастер сельскохозяйственного производства
</t>
  </si>
  <si>
    <t xml:space="preserve">2025-2027учебный год
основной профессиональной образовательной программы среднего профессионального образования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</si>
</sst>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color indexed="8"/>
      <name val="Tahoma"/>
      <family val="2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b/>
      <i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11">
    <xf numFmtId="0" fontId="0" fillId="0" borderId="0" xfId="0"/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0" xfId="1"/>
    <xf numFmtId="0" fontId="5" fillId="3" borderId="0" xfId="1" applyFill="1" applyAlignment="1" applyProtection="1">
      <alignment horizontal="center" vertical="center"/>
      <protection locked="0"/>
    </xf>
    <xf numFmtId="0" fontId="5" fillId="3" borderId="0" xfId="1" applyFill="1" applyAlignment="1" applyProtection="1">
      <alignment horizontal="left" vertical="center"/>
      <protection locked="0"/>
    </xf>
    <xf numFmtId="0" fontId="7" fillId="3" borderId="0" xfId="1" applyFont="1" applyFill="1" applyAlignment="1" applyProtection="1">
      <alignment horizontal="left" vertical="center"/>
      <protection locked="0"/>
    </xf>
    <xf numFmtId="0" fontId="7" fillId="3" borderId="0" xfId="1" applyFont="1" applyFill="1" applyAlignment="1" applyProtection="1">
      <alignment horizontal="left" vertical="top"/>
      <protection locked="0"/>
    </xf>
    <xf numFmtId="0" fontId="5" fillId="0" borderId="0" xfId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14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0" borderId="0" xfId="0" applyFont="1"/>
    <xf numFmtId="0" fontId="2" fillId="2" borderId="11" xfId="0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0" fillId="2" borderId="0" xfId="0" applyFill="1"/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5" fillId="0" borderId="0" xfId="0" applyFont="1" applyAlignment="1">
      <alignment horizontal="justify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top"/>
      <protection locked="0"/>
    </xf>
    <xf numFmtId="0" fontId="11" fillId="3" borderId="23" xfId="1" applyFont="1" applyFill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left" vertical="center"/>
      <protection locked="0"/>
    </xf>
    <xf numFmtId="0" fontId="12" fillId="3" borderId="23" xfId="1" applyFont="1" applyFill="1" applyBorder="1" applyAlignment="1" applyProtection="1">
      <alignment horizontal="left" vertical="center"/>
      <protection locked="0"/>
    </xf>
    <xf numFmtId="0" fontId="7" fillId="3" borderId="0" xfId="1" applyFont="1" applyFill="1" applyAlignment="1" applyProtection="1">
      <alignment horizontal="left" vertical="top"/>
      <protection locked="0"/>
    </xf>
    <xf numFmtId="0" fontId="12" fillId="3" borderId="23" xfId="1" applyFont="1" applyFill="1" applyBorder="1" applyAlignment="1" applyProtection="1">
      <alignment horizontal="left" vertical="top" wrapText="1"/>
      <protection locked="0"/>
    </xf>
    <xf numFmtId="0" fontId="8" fillId="3" borderId="0" xfId="1" applyFont="1" applyFill="1" applyAlignment="1" applyProtection="1">
      <alignment horizontal="left" vertical="top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14" fontId="12" fillId="3" borderId="23" xfId="1" applyNumberFormat="1" applyFont="1" applyFill="1" applyBorder="1" applyAlignment="1" applyProtection="1">
      <alignment horizontal="left" vertical="center"/>
      <protection locked="0"/>
    </xf>
    <xf numFmtId="0" fontId="9" fillId="3" borderId="23" xfId="1" applyFont="1" applyFill="1" applyBorder="1" applyAlignment="1" applyProtection="1">
      <alignment horizontal="center" vertical="top"/>
      <protection locked="0"/>
    </xf>
    <xf numFmtId="0" fontId="9" fillId="3" borderId="23" xfId="1" applyFont="1" applyFill="1" applyBorder="1" applyAlignment="1" applyProtection="1">
      <alignment horizontal="left" vertical="top" wrapText="1"/>
      <protection locked="0"/>
    </xf>
    <xf numFmtId="0" fontId="9" fillId="3" borderId="23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10" fillId="3" borderId="0" xfId="1" applyFont="1" applyFill="1" applyAlignment="1" applyProtection="1">
      <alignment horizontal="right" vertical="center"/>
      <protection locked="0"/>
    </xf>
    <xf numFmtId="0" fontId="9" fillId="3" borderId="23" xfId="1" applyFont="1" applyFill="1" applyBorder="1" applyAlignment="1" applyProtection="1">
      <alignment horizontal="center" vertical="center"/>
      <protection locked="0"/>
    </xf>
    <xf numFmtId="0" fontId="9" fillId="3" borderId="23" xfId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topLeftCell="A5" zoomScale="112" zoomScaleNormal="112" workbookViewId="0">
      <selection activeCell="S16" sqref="S16"/>
    </sheetView>
  </sheetViews>
  <sheetFormatPr defaultRowHeight="14.25" x14ac:dyDescent="0.2"/>
  <cols>
    <col min="1" max="1" width="10.625" customWidth="1"/>
    <col min="2" max="2" width="30" customWidth="1"/>
    <col min="3" max="3" width="7.875" bestFit="1" customWidth="1"/>
    <col min="4" max="4" width="6.625"/>
    <col min="5" max="5" width="12.5"/>
    <col min="6" max="6" width="11.125" style="10" customWidth="1"/>
    <col min="7" max="7" width="9.375"/>
    <col min="8" max="8" width="8.25"/>
    <col min="9" max="9" width="8"/>
    <col min="10" max="11" width="6.625"/>
    <col min="12" max="12" width="7.375"/>
    <col min="13" max="14" width="6.625"/>
    <col min="15" max="15" width="8"/>
    <col min="16" max="16" width="6.875"/>
  </cols>
  <sheetData>
    <row r="1" spans="1:17" ht="9.9499999999999993" hidden="1" customHeight="1" x14ac:dyDescent="0.2">
      <c r="A1" s="7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ht="9.9499999999999993" hidden="1" customHeight="1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"/>
    </row>
    <row r="3" spans="1:17" ht="9.9499999999999993" hidden="1" customHeight="1" x14ac:dyDescent="0.25">
      <c r="A3" s="82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"/>
    </row>
    <row r="4" spans="1:17" ht="9.9499999999999993" hidden="1" customHeight="1" x14ac:dyDescent="0.25">
      <c r="A4" s="82" t="s">
        <v>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"/>
    </row>
    <row r="5" spans="1:17" ht="78.75" customHeight="1" x14ac:dyDescent="0.25">
      <c r="A5" s="83" t="s">
        <v>175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"/>
    </row>
    <row r="6" spans="1:17" ht="15.75" thickBot="1" x14ac:dyDescent="0.3">
      <c r="A6" s="85" t="s">
        <v>63</v>
      </c>
      <c r="B6" s="85" t="s">
        <v>64</v>
      </c>
      <c r="C6" s="86"/>
      <c r="D6" s="86"/>
      <c r="E6" s="67" t="s">
        <v>65</v>
      </c>
      <c r="F6" s="67"/>
      <c r="G6" s="67"/>
      <c r="H6" s="67"/>
      <c r="I6" s="67"/>
      <c r="J6" s="52" t="s">
        <v>66</v>
      </c>
      <c r="K6" s="52"/>
      <c r="L6" s="52"/>
      <c r="M6" s="52"/>
      <c r="N6" s="52"/>
      <c r="O6" s="52"/>
      <c r="P6" s="52"/>
      <c r="Q6" s="8"/>
    </row>
    <row r="7" spans="1:17" ht="15.75" thickBot="1" x14ac:dyDescent="0.3">
      <c r="A7" s="85"/>
      <c r="B7" s="85"/>
      <c r="C7" s="87" t="s">
        <v>67</v>
      </c>
      <c r="D7" s="88" t="s">
        <v>19</v>
      </c>
      <c r="E7" s="89" t="s">
        <v>68</v>
      </c>
      <c r="F7" s="89"/>
      <c r="G7" s="89"/>
      <c r="H7" s="89"/>
      <c r="I7" s="90" t="s">
        <v>12</v>
      </c>
      <c r="J7" s="62" t="s">
        <v>69</v>
      </c>
      <c r="K7" s="62"/>
      <c r="L7" s="62"/>
      <c r="M7" s="62" t="s">
        <v>70</v>
      </c>
      <c r="N7" s="62"/>
      <c r="O7" s="62"/>
      <c r="P7" s="62"/>
      <c r="Q7" s="8"/>
    </row>
    <row r="8" spans="1:17" ht="15" x14ac:dyDescent="0.25">
      <c r="A8" s="85"/>
      <c r="B8" s="85"/>
      <c r="C8" s="87"/>
      <c r="D8" s="88"/>
      <c r="E8" s="70" t="s">
        <v>71</v>
      </c>
      <c r="F8" s="70"/>
      <c r="G8" s="70"/>
      <c r="H8" s="90" t="s">
        <v>72</v>
      </c>
      <c r="I8" s="90"/>
      <c r="J8" s="25" t="s">
        <v>73</v>
      </c>
      <c r="K8" s="62" t="s">
        <v>74</v>
      </c>
      <c r="L8" s="62"/>
      <c r="M8" s="25" t="s">
        <v>75</v>
      </c>
      <c r="N8" s="62" t="s">
        <v>76</v>
      </c>
      <c r="O8" s="62"/>
      <c r="P8" s="62"/>
      <c r="Q8" s="8"/>
    </row>
    <row r="9" spans="1:17" ht="108" customHeight="1" x14ac:dyDescent="0.25">
      <c r="A9" s="85"/>
      <c r="B9" s="85"/>
      <c r="C9" s="87"/>
      <c r="D9" s="88"/>
      <c r="E9" s="31" t="s">
        <v>77</v>
      </c>
      <c r="F9" s="9" t="s">
        <v>78</v>
      </c>
      <c r="G9" s="27" t="s">
        <v>79</v>
      </c>
      <c r="H9" s="90"/>
      <c r="I9" s="90"/>
      <c r="J9" s="25" t="s">
        <v>80</v>
      </c>
      <c r="K9" s="25" t="s">
        <v>35</v>
      </c>
      <c r="L9" s="25" t="s">
        <v>36</v>
      </c>
      <c r="M9" s="25" t="s">
        <v>155</v>
      </c>
      <c r="N9" s="25" t="s">
        <v>32</v>
      </c>
      <c r="O9" s="25" t="s">
        <v>81</v>
      </c>
      <c r="P9" s="25" t="s">
        <v>82</v>
      </c>
      <c r="Q9" s="8"/>
    </row>
    <row r="10" spans="1:17" ht="15" x14ac:dyDescent="0.25">
      <c r="A10" s="1">
        <v>1</v>
      </c>
      <c r="B10" s="2">
        <v>2</v>
      </c>
      <c r="C10" s="31">
        <v>3</v>
      </c>
      <c r="D10" s="30">
        <v>4</v>
      </c>
      <c r="E10" s="31">
        <v>5</v>
      </c>
      <c r="F10" s="9">
        <v>6</v>
      </c>
      <c r="G10" s="27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8"/>
    </row>
    <row r="11" spans="1:17" s="10" customFormat="1" ht="78" customHeight="1" x14ac:dyDescent="0.25">
      <c r="A11" s="77" t="s">
        <v>83</v>
      </c>
      <c r="B11" s="77"/>
      <c r="C11" s="14">
        <f>C12+C27</f>
        <v>2952</v>
      </c>
      <c r="D11" s="14">
        <f t="shared" ref="D11:P11" si="0">D12+D27</f>
        <v>555</v>
      </c>
      <c r="E11" s="14" t="s">
        <v>159</v>
      </c>
      <c r="F11" s="14">
        <f t="shared" si="0"/>
        <v>2765</v>
      </c>
      <c r="G11" s="14">
        <f t="shared" si="0"/>
        <v>1093</v>
      </c>
      <c r="H11" s="14">
        <f t="shared" si="0"/>
        <v>72</v>
      </c>
      <c r="I11" s="14">
        <f t="shared" si="0"/>
        <v>143</v>
      </c>
      <c r="J11" s="29">
        <f t="shared" si="0"/>
        <v>612</v>
      </c>
      <c r="K11" s="29">
        <f t="shared" si="0"/>
        <v>829</v>
      </c>
      <c r="L11" s="29">
        <f t="shared" si="0"/>
        <v>35</v>
      </c>
      <c r="M11" s="14">
        <f t="shared" si="0"/>
        <v>612</v>
      </c>
      <c r="N11" s="14">
        <f t="shared" si="0"/>
        <v>714</v>
      </c>
      <c r="O11" s="14">
        <f t="shared" si="0"/>
        <v>114</v>
      </c>
      <c r="P11" s="14">
        <f t="shared" si="0"/>
        <v>36</v>
      </c>
      <c r="Q11" s="38"/>
    </row>
    <row r="12" spans="1:17" s="34" customFormat="1" ht="24.75" customHeight="1" x14ac:dyDescent="0.25">
      <c r="A12" s="65" t="s">
        <v>60</v>
      </c>
      <c r="B12" s="65"/>
      <c r="C12" s="78">
        <f t="shared" ref="C12:K12" si="1">SUM(C13:C26)</f>
        <v>1476</v>
      </c>
      <c r="D12" s="14">
        <f t="shared" si="1"/>
        <v>278</v>
      </c>
      <c r="E12" s="14">
        <f t="shared" si="1"/>
        <v>0</v>
      </c>
      <c r="F12" s="29">
        <f t="shared" si="1"/>
        <v>1409</v>
      </c>
      <c r="G12" s="14">
        <f t="shared" si="1"/>
        <v>632</v>
      </c>
      <c r="H12" s="14">
        <f t="shared" si="1"/>
        <v>0</v>
      </c>
      <c r="I12" s="29">
        <f t="shared" si="1"/>
        <v>67</v>
      </c>
      <c r="J12" s="29">
        <f t="shared" si="1"/>
        <v>612</v>
      </c>
      <c r="K12" s="29">
        <f t="shared" si="1"/>
        <v>829</v>
      </c>
      <c r="L12" s="29">
        <v>35</v>
      </c>
      <c r="M12" s="14">
        <f>SUM(M13:M26)</f>
        <v>0</v>
      </c>
      <c r="N12" s="14">
        <f>SUM(N13:N26)</f>
        <v>0</v>
      </c>
      <c r="O12" s="14">
        <f>SUM(O13:O26)</f>
        <v>0</v>
      </c>
      <c r="P12" s="14">
        <f>SUM(P13:P26)</f>
        <v>0</v>
      </c>
      <c r="Q12" s="39"/>
    </row>
    <row r="13" spans="1:17" ht="15" x14ac:dyDescent="0.25">
      <c r="A13" s="62" t="s">
        <v>84</v>
      </c>
      <c r="B13" s="69" t="s">
        <v>85</v>
      </c>
      <c r="C13" s="70">
        <v>72</v>
      </c>
      <c r="D13" s="71">
        <v>6</v>
      </c>
      <c r="E13" s="76" t="s">
        <v>174</v>
      </c>
      <c r="F13" s="67">
        <v>72</v>
      </c>
      <c r="G13" s="67">
        <v>36</v>
      </c>
      <c r="H13" s="62"/>
      <c r="I13" s="67" t="s">
        <v>86</v>
      </c>
      <c r="J13" s="27">
        <v>36</v>
      </c>
      <c r="K13" s="27">
        <v>36</v>
      </c>
      <c r="L13" s="27"/>
      <c r="M13" s="27"/>
      <c r="N13" s="27"/>
      <c r="O13" s="27"/>
      <c r="P13" s="27"/>
      <c r="Q13" s="8"/>
    </row>
    <row r="14" spans="1:17" ht="15" x14ac:dyDescent="0.25">
      <c r="A14" s="62" t="s">
        <v>87</v>
      </c>
      <c r="B14" s="69" t="s">
        <v>88</v>
      </c>
      <c r="C14" s="70">
        <v>108</v>
      </c>
      <c r="D14" s="71">
        <v>14</v>
      </c>
      <c r="E14" s="76"/>
      <c r="F14" s="67">
        <v>108</v>
      </c>
      <c r="G14" s="67">
        <v>54</v>
      </c>
      <c r="H14" s="62"/>
      <c r="I14" s="67" t="s">
        <v>86</v>
      </c>
      <c r="J14" s="27">
        <v>51</v>
      </c>
      <c r="K14" s="27">
        <v>57</v>
      </c>
      <c r="L14" s="27"/>
      <c r="M14" s="27"/>
      <c r="N14" s="27"/>
      <c r="O14" s="27"/>
      <c r="P14" s="27"/>
      <c r="Q14" s="8"/>
    </row>
    <row r="15" spans="1:17" ht="15" x14ac:dyDescent="0.25">
      <c r="A15" s="62" t="s">
        <v>89</v>
      </c>
      <c r="B15" s="69" t="s">
        <v>90</v>
      </c>
      <c r="C15" s="70">
        <v>68</v>
      </c>
      <c r="D15" s="71">
        <v>20</v>
      </c>
      <c r="E15" s="72" t="s">
        <v>133</v>
      </c>
      <c r="F15" s="67">
        <v>68</v>
      </c>
      <c r="G15" s="67">
        <v>68</v>
      </c>
      <c r="H15" s="62"/>
      <c r="I15" s="67"/>
      <c r="J15" s="27">
        <v>30</v>
      </c>
      <c r="K15" s="67">
        <v>38</v>
      </c>
      <c r="L15" s="67"/>
      <c r="M15" s="67"/>
      <c r="N15" s="67"/>
      <c r="O15" s="27"/>
      <c r="P15" s="27"/>
      <c r="Q15" s="8"/>
    </row>
    <row r="16" spans="1:17" ht="15" x14ac:dyDescent="0.25">
      <c r="A16" s="62" t="s">
        <v>91</v>
      </c>
      <c r="B16" s="69" t="s">
        <v>92</v>
      </c>
      <c r="C16" s="70">
        <v>136</v>
      </c>
      <c r="D16" s="71"/>
      <c r="E16" s="72" t="s">
        <v>133</v>
      </c>
      <c r="F16" s="67">
        <v>136</v>
      </c>
      <c r="G16" s="67">
        <v>46</v>
      </c>
      <c r="H16" s="62"/>
      <c r="I16" s="67"/>
      <c r="J16" s="27">
        <v>36</v>
      </c>
      <c r="K16" s="67">
        <v>100</v>
      </c>
      <c r="L16" s="75"/>
      <c r="M16" s="67"/>
      <c r="N16" s="67"/>
      <c r="O16" s="27"/>
      <c r="P16" s="27"/>
      <c r="Q16" s="8"/>
    </row>
    <row r="17" spans="1:17" ht="15" x14ac:dyDescent="0.25">
      <c r="A17" s="62" t="s">
        <v>93</v>
      </c>
      <c r="B17" s="69" t="s">
        <v>94</v>
      </c>
      <c r="C17" s="70">
        <v>72</v>
      </c>
      <c r="D17" s="71">
        <v>18</v>
      </c>
      <c r="E17" s="72" t="s">
        <v>150</v>
      </c>
      <c r="F17" s="67">
        <v>72</v>
      </c>
      <c r="G17" s="67">
        <v>34</v>
      </c>
      <c r="H17" s="62"/>
      <c r="I17" s="67"/>
      <c r="J17" s="27">
        <v>72</v>
      </c>
      <c r="K17" s="27"/>
      <c r="L17" s="27"/>
      <c r="M17" s="27"/>
      <c r="N17" s="27"/>
      <c r="O17" s="27"/>
      <c r="P17" s="27"/>
      <c r="Q17" s="8"/>
    </row>
    <row r="18" spans="1:17" ht="15" x14ac:dyDescent="0.25">
      <c r="A18" s="62" t="s">
        <v>95</v>
      </c>
      <c r="B18" s="69" t="s">
        <v>96</v>
      </c>
      <c r="C18" s="70">
        <v>220</v>
      </c>
      <c r="D18" s="71">
        <v>36</v>
      </c>
      <c r="E18" s="72" t="s">
        <v>151</v>
      </c>
      <c r="F18" s="67">
        <v>220</v>
      </c>
      <c r="G18" s="67">
        <v>50</v>
      </c>
      <c r="H18" s="62"/>
      <c r="I18" s="67" t="s">
        <v>86</v>
      </c>
      <c r="J18" s="27">
        <v>50</v>
      </c>
      <c r="K18" s="27">
        <v>170</v>
      </c>
      <c r="L18" s="27"/>
      <c r="M18" s="27"/>
      <c r="N18" s="27"/>
      <c r="O18" s="27"/>
      <c r="P18" s="27"/>
      <c r="Q18" s="8"/>
    </row>
    <row r="19" spans="1:17" ht="15" x14ac:dyDescent="0.25">
      <c r="A19" s="62" t="s">
        <v>97</v>
      </c>
      <c r="B19" s="69" t="s">
        <v>156</v>
      </c>
      <c r="C19" s="70">
        <v>140</v>
      </c>
      <c r="D19" s="71">
        <v>72</v>
      </c>
      <c r="E19" s="72" t="s">
        <v>152</v>
      </c>
      <c r="F19" s="67">
        <v>140</v>
      </c>
      <c r="G19" s="67">
        <v>84</v>
      </c>
      <c r="H19" s="62"/>
      <c r="I19" s="67" t="s">
        <v>86</v>
      </c>
      <c r="J19" s="27">
        <v>72</v>
      </c>
      <c r="K19" s="27">
        <v>68</v>
      </c>
      <c r="L19" s="27"/>
      <c r="M19" s="27"/>
      <c r="N19" s="27"/>
      <c r="O19" s="27"/>
      <c r="P19" s="27"/>
      <c r="Q19" s="8"/>
    </row>
    <row r="20" spans="1:17" ht="15" x14ac:dyDescent="0.25">
      <c r="A20" s="62" t="s">
        <v>98</v>
      </c>
      <c r="B20" s="69" t="s">
        <v>99</v>
      </c>
      <c r="C20" s="70">
        <v>108</v>
      </c>
      <c r="D20" s="71"/>
      <c r="E20" s="72" t="s">
        <v>153</v>
      </c>
      <c r="F20" s="67">
        <v>108</v>
      </c>
      <c r="G20" s="67">
        <v>14</v>
      </c>
      <c r="H20" s="62"/>
      <c r="I20" s="67" t="s">
        <v>86</v>
      </c>
      <c r="J20" s="27">
        <v>34</v>
      </c>
      <c r="K20" s="27">
        <v>74</v>
      </c>
      <c r="L20" s="27"/>
      <c r="M20" s="27"/>
      <c r="N20" s="27"/>
      <c r="O20" s="27"/>
      <c r="P20" s="27"/>
      <c r="Q20" s="8"/>
    </row>
    <row r="21" spans="1:17" ht="15" x14ac:dyDescent="0.25">
      <c r="A21" s="62" t="s">
        <v>100</v>
      </c>
      <c r="B21" s="69" t="s">
        <v>157</v>
      </c>
      <c r="C21" s="70">
        <v>144</v>
      </c>
      <c r="D21" s="71">
        <v>42</v>
      </c>
      <c r="E21" s="72" t="s">
        <v>11</v>
      </c>
      <c r="F21" s="67">
        <v>144</v>
      </c>
      <c r="G21" s="67">
        <v>94</v>
      </c>
      <c r="H21" s="62"/>
      <c r="I21" s="67" t="s">
        <v>86</v>
      </c>
      <c r="J21" s="27">
        <v>60</v>
      </c>
      <c r="K21" s="27">
        <v>84</v>
      </c>
      <c r="L21" s="27"/>
      <c r="M21" s="27"/>
      <c r="N21" s="27"/>
      <c r="O21" s="27"/>
      <c r="P21" s="27"/>
      <c r="Q21" s="8"/>
    </row>
    <row r="22" spans="1:17" ht="15" x14ac:dyDescent="0.25">
      <c r="A22" s="62" t="s">
        <v>101</v>
      </c>
      <c r="B22" s="69" t="s">
        <v>158</v>
      </c>
      <c r="C22" s="70">
        <v>137</v>
      </c>
      <c r="D22" s="71">
        <v>24</v>
      </c>
      <c r="E22" s="72" t="s">
        <v>110</v>
      </c>
      <c r="F22" s="67">
        <v>137</v>
      </c>
      <c r="G22" s="67">
        <v>46</v>
      </c>
      <c r="H22" s="62"/>
      <c r="I22" s="67" t="s">
        <v>86</v>
      </c>
      <c r="J22" s="27">
        <v>60</v>
      </c>
      <c r="K22" s="27">
        <v>77</v>
      </c>
      <c r="L22" s="47"/>
      <c r="M22" s="27"/>
      <c r="N22" s="27"/>
      <c r="O22" s="27"/>
      <c r="P22" s="27"/>
      <c r="Q22" s="8"/>
    </row>
    <row r="23" spans="1:17" ht="15" x14ac:dyDescent="0.25">
      <c r="A23" s="62" t="s">
        <v>102</v>
      </c>
      <c r="B23" s="69" t="s">
        <v>103</v>
      </c>
      <c r="C23" s="70">
        <v>68</v>
      </c>
      <c r="D23" s="71">
        <v>20</v>
      </c>
      <c r="E23" s="72" t="s">
        <v>104</v>
      </c>
      <c r="F23" s="67">
        <v>68</v>
      </c>
      <c r="G23" s="67">
        <v>42</v>
      </c>
      <c r="H23" s="62"/>
      <c r="I23" s="67"/>
      <c r="J23" s="27">
        <v>30</v>
      </c>
      <c r="K23" s="27">
        <v>38</v>
      </c>
      <c r="L23" s="27"/>
      <c r="M23" s="27"/>
      <c r="N23" s="27"/>
      <c r="O23" s="27"/>
      <c r="P23" s="27"/>
      <c r="Q23" s="8"/>
    </row>
    <row r="24" spans="1:17" ht="15" x14ac:dyDescent="0.25">
      <c r="A24" s="62" t="s">
        <v>105</v>
      </c>
      <c r="B24" s="69" t="s">
        <v>106</v>
      </c>
      <c r="C24" s="70">
        <v>68</v>
      </c>
      <c r="D24" s="71">
        <v>16</v>
      </c>
      <c r="E24" s="72" t="s">
        <v>154</v>
      </c>
      <c r="F24" s="67">
        <v>68</v>
      </c>
      <c r="G24" s="67">
        <v>28</v>
      </c>
      <c r="H24" s="62"/>
      <c r="I24" s="67" t="s">
        <v>86</v>
      </c>
      <c r="J24" s="27">
        <v>30</v>
      </c>
      <c r="K24" s="27">
        <v>38</v>
      </c>
      <c r="L24" s="27"/>
      <c r="M24" s="27"/>
      <c r="N24" s="27"/>
      <c r="O24" s="27"/>
      <c r="P24" s="27"/>
      <c r="Q24" s="8"/>
    </row>
    <row r="25" spans="1:17" ht="28.5" customHeight="1" x14ac:dyDescent="0.25">
      <c r="A25" s="62" t="s">
        <v>107</v>
      </c>
      <c r="B25" s="69" t="s">
        <v>134</v>
      </c>
      <c r="C25" s="70">
        <v>103</v>
      </c>
      <c r="D25" s="71">
        <v>10</v>
      </c>
      <c r="E25" s="72" t="s">
        <v>110</v>
      </c>
      <c r="F25" s="67">
        <v>68</v>
      </c>
      <c r="G25" s="67">
        <v>36</v>
      </c>
      <c r="H25" s="62"/>
      <c r="I25" s="67">
        <v>35</v>
      </c>
      <c r="J25" s="27">
        <v>34</v>
      </c>
      <c r="K25" s="27">
        <v>34</v>
      </c>
      <c r="L25" s="27">
        <v>35</v>
      </c>
      <c r="M25" s="27"/>
      <c r="N25" s="27"/>
      <c r="O25" s="27"/>
      <c r="P25" s="27"/>
      <c r="Q25" s="8"/>
    </row>
    <row r="26" spans="1:17" ht="18.75" customHeight="1" x14ac:dyDescent="0.25">
      <c r="A26" s="62" t="s">
        <v>108</v>
      </c>
      <c r="B26" s="69" t="s">
        <v>109</v>
      </c>
      <c r="C26" s="70">
        <v>32</v>
      </c>
      <c r="D26" s="71"/>
      <c r="E26" s="72" t="s">
        <v>110</v>
      </c>
      <c r="F26" s="66"/>
      <c r="G26" s="67"/>
      <c r="H26" s="62"/>
      <c r="I26" s="67">
        <v>32</v>
      </c>
      <c r="J26" s="27">
        <v>17</v>
      </c>
      <c r="K26" s="27">
        <v>15</v>
      </c>
      <c r="L26" s="27"/>
      <c r="M26" s="27"/>
      <c r="N26" s="27"/>
      <c r="O26" s="27"/>
      <c r="P26" s="27"/>
      <c r="Q26" s="8"/>
    </row>
    <row r="27" spans="1:17" s="10" customFormat="1" ht="58.5" customHeight="1" x14ac:dyDescent="0.25">
      <c r="A27" s="11" t="s">
        <v>111</v>
      </c>
      <c r="B27" s="33" t="s">
        <v>20</v>
      </c>
      <c r="C27" s="14">
        <f>SUM(C28+C35+C44)+C52</f>
        <v>1476</v>
      </c>
      <c r="D27" s="14">
        <f>SUM(D28+D35+D44)+D52</f>
        <v>277</v>
      </c>
      <c r="E27" s="14"/>
      <c r="F27" s="29">
        <f t="shared" ref="F27:P27" si="2">SUM(F28+F35+F44)+F52</f>
        <v>1356</v>
      </c>
      <c r="G27" s="14">
        <f t="shared" si="2"/>
        <v>461</v>
      </c>
      <c r="H27" s="14">
        <f t="shared" si="2"/>
        <v>72</v>
      </c>
      <c r="I27" s="29">
        <f t="shared" si="2"/>
        <v>76</v>
      </c>
      <c r="J27" s="14">
        <f t="shared" si="2"/>
        <v>0</v>
      </c>
      <c r="K27" s="14">
        <f t="shared" si="2"/>
        <v>0</v>
      </c>
      <c r="L27" s="14">
        <f t="shared" si="2"/>
        <v>0</v>
      </c>
      <c r="M27" s="14">
        <f t="shared" si="2"/>
        <v>612</v>
      </c>
      <c r="N27" s="14">
        <f t="shared" si="2"/>
        <v>714</v>
      </c>
      <c r="O27" s="14">
        <f t="shared" si="2"/>
        <v>114</v>
      </c>
      <c r="P27" s="14">
        <f t="shared" si="2"/>
        <v>36</v>
      </c>
      <c r="Q27" s="38"/>
    </row>
    <row r="28" spans="1:17" s="10" customFormat="1" ht="25.5" customHeight="1" x14ac:dyDescent="0.25">
      <c r="A28" s="11" t="s">
        <v>27</v>
      </c>
      <c r="B28" s="33" t="s">
        <v>28</v>
      </c>
      <c r="C28" s="14">
        <f>SUM(C29:C34)</f>
        <v>204</v>
      </c>
      <c r="D28" s="14">
        <f t="shared" ref="D28:P28" si="3">SUM(D29:D34)</f>
        <v>57</v>
      </c>
      <c r="E28" s="14" t="s">
        <v>164</v>
      </c>
      <c r="F28" s="29">
        <f t="shared" si="3"/>
        <v>170</v>
      </c>
      <c r="G28" s="14">
        <f t="shared" si="3"/>
        <v>61</v>
      </c>
      <c r="H28" s="14">
        <f t="shared" si="3"/>
        <v>0</v>
      </c>
      <c r="I28" s="29">
        <f>I29+I30+I31+I32+I33+I34</f>
        <v>34</v>
      </c>
      <c r="J28" s="14">
        <f t="shared" si="3"/>
        <v>0</v>
      </c>
      <c r="K28" s="14">
        <f t="shared" si="3"/>
        <v>0</v>
      </c>
      <c r="L28" s="14">
        <f t="shared" si="3"/>
        <v>0</v>
      </c>
      <c r="M28" s="14">
        <f t="shared" si="3"/>
        <v>204</v>
      </c>
      <c r="N28" s="14">
        <f t="shared" si="3"/>
        <v>0</v>
      </c>
      <c r="O28" s="14">
        <f t="shared" si="3"/>
        <v>0</v>
      </c>
      <c r="P28" s="14">
        <f t="shared" si="3"/>
        <v>0</v>
      </c>
      <c r="Q28" s="38"/>
    </row>
    <row r="29" spans="1:17" ht="21" customHeight="1" x14ac:dyDescent="0.25">
      <c r="A29" s="62" t="s">
        <v>22</v>
      </c>
      <c r="B29" s="69" t="s">
        <v>2</v>
      </c>
      <c r="C29" s="70">
        <v>32</v>
      </c>
      <c r="D29" s="71">
        <v>6</v>
      </c>
      <c r="E29" s="72" t="s">
        <v>160</v>
      </c>
      <c r="F29" s="31">
        <v>26</v>
      </c>
      <c r="G29" s="67">
        <v>6</v>
      </c>
      <c r="H29" s="62">
        <v>0</v>
      </c>
      <c r="I29" s="67">
        <v>6</v>
      </c>
      <c r="J29" s="27"/>
      <c r="K29" s="67"/>
      <c r="L29" s="67"/>
      <c r="M29" s="67">
        <v>32</v>
      </c>
      <c r="N29" s="67"/>
      <c r="O29" s="27"/>
      <c r="P29" s="27"/>
      <c r="Q29" s="8"/>
    </row>
    <row r="30" spans="1:17" ht="30" x14ac:dyDescent="0.25">
      <c r="A30" s="25" t="s">
        <v>23</v>
      </c>
      <c r="B30" s="30" t="s">
        <v>29</v>
      </c>
      <c r="C30" s="31">
        <v>32</v>
      </c>
      <c r="D30" s="32">
        <v>11</v>
      </c>
      <c r="E30" s="29" t="s">
        <v>161</v>
      </c>
      <c r="F30" s="31">
        <v>26</v>
      </c>
      <c r="G30" s="27">
        <v>11</v>
      </c>
      <c r="H30" s="25">
        <v>0</v>
      </c>
      <c r="I30" s="27">
        <v>6</v>
      </c>
      <c r="J30" s="27"/>
      <c r="K30" s="27"/>
      <c r="L30" s="27"/>
      <c r="M30" s="27">
        <v>32</v>
      </c>
      <c r="N30" s="27"/>
      <c r="O30" s="27"/>
      <c r="P30" s="27"/>
      <c r="Q30" s="8"/>
    </row>
    <row r="31" spans="1:17" ht="21.75" customHeight="1" x14ac:dyDescent="0.25">
      <c r="A31" s="25" t="s">
        <v>24</v>
      </c>
      <c r="B31" s="30" t="s">
        <v>112</v>
      </c>
      <c r="C31" s="31">
        <v>36</v>
      </c>
      <c r="D31" s="32">
        <v>6</v>
      </c>
      <c r="E31" s="29" t="s">
        <v>162</v>
      </c>
      <c r="F31" s="31">
        <v>30</v>
      </c>
      <c r="G31" s="27">
        <v>6</v>
      </c>
      <c r="H31" s="25">
        <v>0</v>
      </c>
      <c r="I31" s="27">
        <v>6</v>
      </c>
      <c r="J31" s="27"/>
      <c r="K31" s="27"/>
      <c r="L31" s="27"/>
      <c r="M31" s="27">
        <v>36</v>
      </c>
      <c r="N31" s="27"/>
      <c r="O31" s="27"/>
      <c r="P31" s="27"/>
      <c r="Q31" s="8"/>
    </row>
    <row r="32" spans="1:17" ht="27.75" customHeight="1" x14ac:dyDescent="0.25">
      <c r="A32" s="25" t="s">
        <v>25</v>
      </c>
      <c r="B32" s="30" t="s">
        <v>113</v>
      </c>
      <c r="C32" s="31">
        <v>40</v>
      </c>
      <c r="D32" s="32">
        <v>26</v>
      </c>
      <c r="E32" s="29" t="s">
        <v>34</v>
      </c>
      <c r="F32" s="31">
        <v>32</v>
      </c>
      <c r="G32" s="27">
        <v>26</v>
      </c>
      <c r="H32" s="25">
        <v>0</v>
      </c>
      <c r="I32" s="27">
        <v>8</v>
      </c>
      <c r="J32" s="27"/>
      <c r="K32" s="27"/>
      <c r="L32" s="27"/>
      <c r="M32" s="27">
        <v>40</v>
      </c>
      <c r="N32" s="27"/>
      <c r="O32" s="27"/>
      <c r="P32" s="27"/>
      <c r="Q32" s="8"/>
    </row>
    <row r="33" spans="1:17" ht="30" customHeight="1" x14ac:dyDescent="0.25">
      <c r="A33" s="25" t="s">
        <v>30</v>
      </c>
      <c r="B33" s="30" t="s">
        <v>8</v>
      </c>
      <c r="C33" s="31">
        <v>32</v>
      </c>
      <c r="D33" s="32">
        <v>2</v>
      </c>
      <c r="E33" s="73" t="s">
        <v>163</v>
      </c>
      <c r="F33" s="31">
        <v>26</v>
      </c>
      <c r="G33" s="27">
        <v>6</v>
      </c>
      <c r="H33" s="25">
        <v>0</v>
      </c>
      <c r="I33" s="27">
        <v>6</v>
      </c>
      <c r="J33" s="27"/>
      <c r="K33" s="27"/>
      <c r="L33" s="27"/>
      <c r="M33" s="27">
        <v>32</v>
      </c>
      <c r="N33" s="27"/>
      <c r="O33" s="27"/>
      <c r="P33" s="27"/>
      <c r="Q33" s="8"/>
    </row>
    <row r="34" spans="1:17" s="10" customFormat="1" ht="32.25" customHeight="1" x14ac:dyDescent="0.25">
      <c r="A34" s="17" t="s">
        <v>31</v>
      </c>
      <c r="B34" s="40" t="s">
        <v>6</v>
      </c>
      <c r="C34" s="16">
        <v>32</v>
      </c>
      <c r="D34" s="15">
        <v>6</v>
      </c>
      <c r="E34" s="74"/>
      <c r="F34" s="31">
        <v>30</v>
      </c>
      <c r="G34" s="9">
        <v>6</v>
      </c>
      <c r="H34" s="17">
        <v>0</v>
      </c>
      <c r="I34" s="27">
        <v>2</v>
      </c>
      <c r="J34" s="9"/>
      <c r="K34" s="9"/>
      <c r="L34" s="9"/>
      <c r="M34" s="9">
        <v>32</v>
      </c>
      <c r="N34" s="9"/>
      <c r="O34" s="9"/>
      <c r="P34" s="9"/>
      <c r="Q34" s="38"/>
    </row>
    <row r="35" spans="1:17" s="10" customFormat="1" ht="27.75" customHeight="1" x14ac:dyDescent="0.25">
      <c r="A35" s="11" t="s">
        <v>114</v>
      </c>
      <c r="B35" s="33" t="s">
        <v>115</v>
      </c>
      <c r="C35" s="14">
        <f>C36+C37+C38+C39+C40+C41+C42</f>
        <v>224</v>
      </c>
      <c r="D35" s="14">
        <f t="shared" ref="D35:P35" si="4">D36+D37+D38+D39+D40+D41+D42</f>
        <v>54</v>
      </c>
      <c r="E35" s="14" t="s">
        <v>166</v>
      </c>
      <c r="F35" s="29">
        <f t="shared" si="4"/>
        <v>188</v>
      </c>
      <c r="G35" s="14">
        <f t="shared" si="4"/>
        <v>62</v>
      </c>
      <c r="H35" s="14">
        <f t="shared" si="4"/>
        <v>0</v>
      </c>
      <c r="I35" s="29">
        <f>I36+I37+I38+I39+I40+I41+I42</f>
        <v>42</v>
      </c>
      <c r="J35" s="14">
        <f t="shared" si="4"/>
        <v>0</v>
      </c>
      <c r="K35" s="14">
        <f t="shared" si="4"/>
        <v>0</v>
      </c>
      <c r="L35" s="14">
        <f t="shared" si="4"/>
        <v>0</v>
      </c>
      <c r="M35" s="14">
        <f t="shared" si="4"/>
        <v>224</v>
      </c>
      <c r="N35" s="14">
        <f t="shared" si="4"/>
        <v>0</v>
      </c>
      <c r="O35" s="14">
        <f t="shared" si="4"/>
        <v>0</v>
      </c>
      <c r="P35" s="14">
        <f t="shared" si="4"/>
        <v>0</v>
      </c>
      <c r="Q35" s="38"/>
    </row>
    <row r="36" spans="1:17" ht="39.75" customHeight="1" x14ac:dyDescent="0.25">
      <c r="A36" s="25" t="s">
        <v>26</v>
      </c>
      <c r="B36" s="30" t="s">
        <v>135</v>
      </c>
      <c r="C36" s="31">
        <v>32</v>
      </c>
      <c r="D36" s="32">
        <v>6</v>
      </c>
      <c r="E36" s="29" t="s">
        <v>165</v>
      </c>
      <c r="F36" s="31">
        <v>26</v>
      </c>
      <c r="G36" s="27">
        <v>6</v>
      </c>
      <c r="H36" s="25">
        <v>0</v>
      </c>
      <c r="I36" s="27">
        <v>6</v>
      </c>
      <c r="J36" s="27"/>
      <c r="K36" s="27"/>
      <c r="L36" s="27"/>
      <c r="M36" s="27">
        <v>32</v>
      </c>
      <c r="N36" s="27"/>
      <c r="O36" s="27"/>
      <c r="P36" s="27"/>
      <c r="Q36" s="8"/>
    </row>
    <row r="37" spans="1:17" ht="36" customHeight="1" x14ac:dyDescent="0.25">
      <c r="A37" s="25" t="s">
        <v>3</v>
      </c>
      <c r="B37" s="30" t="s">
        <v>136</v>
      </c>
      <c r="C37" s="31">
        <v>32</v>
      </c>
      <c r="D37" s="32">
        <v>6</v>
      </c>
      <c r="E37" s="29" t="s">
        <v>165</v>
      </c>
      <c r="F37" s="31">
        <v>26</v>
      </c>
      <c r="G37" s="27">
        <v>6</v>
      </c>
      <c r="H37" s="25">
        <v>0</v>
      </c>
      <c r="I37" s="27">
        <v>6</v>
      </c>
      <c r="J37" s="27"/>
      <c r="K37" s="27"/>
      <c r="L37" s="27"/>
      <c r="M37" s="27">
        <v>32</v>
      </c>
      <c r="N37" s="27"/>
      <c r="O37" s="27"/>
      <c r="P37" s="27"/>
      <c r="Q37" s="8"/>
    </row>
    <row r="38" spans="1:17" ht="39.75" customHeight="1" x14ac:dyDescent="0.25">
      <c r="A38" s="25" t="s">
        <v>4</v>
      </c>
      <c r="B38" s="30" t="s">
        <v>137</v>
      </c>
      <c r="C38" s="31">
        <v>32</v>
      </c>
      <c r="D38" s="32">
        <v>4</v>
      </c>
      <c r="E38" s="29" t="s">
        <v>165</v>
      </c>
      <c r="F38" s="31">
        <v>26</v>
      </c>
      <c r="G38" s="27">
        <v>6</v>
      </c>
      <c r="H38" s="25">
        <v>0</v>
      </c>
      <c r="I38" s="27">
        <v>6</v>
      </c>
      <c r="J38" s="27"/>
      <c r="K38" s="27"/>
      <c r="L38" s="27"/>
      <c r="M38" s="27">
        <v>32</v>
      </c>
      <c r="N38" s="27"/>
      <c r="O38" s="27"/>
      <c r="P38" s="27"/>
      <c r="Q38" s="8"/>
    </row>
    <row r="39" spans="1:17" ht="36.75" customHeight="1" x14ac:dyDescent="0.25">
      <c r="A39" s="25" t="s">
        <v>5</v>
      </c>
      <c r="B39" s="30" t="s">
        <v>138</v>
      </c>
      <c r="C39" s="31">
        <v>32</v>
      </c>
      <c r="D39" s="32">
        <v>14</v>
      </c>
      <c r="E39" s="29" t="s">
        <v>165</v>
      </c>
      <c r="F39" s="31">
        <v>26</v>
      </c>
      <c r="G39" s="27">
        <v>6</v>
      </c>
      <c r="H39" s="25">
        <v>0</v>
      </c>
      <c r="I39" s="27">
        <v>6</v>
      </c>
      <c r="J39" s="27"/>
      <c r="K39" s="27"/>
      <c r="L39" s="27"/>
      <c r="M39" s="27">
        <v>32</v>
      </c>
      <c r="N39" s="27"/>
      <c r="O39" s="27"/>
      <c r="P39" s="27"/>
      <c r="Q39" s="8"/>
    </row>
    <row r="40" spans="1:17" ht="57" customHeight="1" x14ac:dyDescent="0.25">
      <c r="A40" s="25" t="s">
        <v>9</v>
      </c>
      <c r="B40" s="30" t="s">
        <v>139</v>
      </c>
      <c r="C40" s="31">
        <v>32</v>
      </c>
      <c r="D40" s="32">
        <v>8</v>
      </c>
      <c r="E40" s="29" t="s">
        <v>165</v>
      </c>
      <c r="F40" s="31">
        <v>32</v>
      </c>
      <c r="G40" s="27">
        <v>26</v>
      </c>
      <c r="H40" s="25">
        <v>0</v>
      </c>
      <c r="I40" s="27">
        <v>6</v>
      </c>
      <c r="J40" s="27"/>
      <c r="K40" s="27"/>
      <c r="L40" s="27"/>
      <c r="M40" s="27">
        <v>32</v>
      </c>
      <c r="N40" s="27"/>
      <c r="O40" s="27"/>
      <c r="P40" s="27"/>
      <c r="Q40" s="8"/>
    </row>
    <row r="41" spans="1:17" ht="45" customHeight="1" x14ac:dyDescent="0.25">
      <c r="A41" s="25" t="s">
        <v>141</v>
      </c>
      <c r="B41" s="30" t="s">
        <v>140</v>
      </c>
      <c r="C41" s="31">
        <v>32</v>
      </c>
      <c r="D41" s="32">
        <v>10</v>
      </c>
      <c r="E41" s="29" t="s">
        <v>165</v>
      </c>
      <c r="F41" s="31">
        <v>26</v>
      </c>
      <c r="G41" s="27">
        <v>6</v>
      </c>
      <c r="H41" s="25">
        <v>0</v>
      </c>
      <c r="I41" s="27">
        <v>6</v>
      </c>
      <c r="J41" s="27"/>
      <c r="K41" s="27"/>
      <c r="L41" s="27"/>
      <c r="M41" s="27">
        <v>32</v>
      </c>
      <c r="N41" s="27"/>
      <c r="O41" s="27"/>
      <c r="P41" s="27"/>
      <c r="Q41" s="8"/>
    </row>
    <row r="42" spans="1:17" ht="45" customHeight="1" x14ac:dyDescent="0.25">
      <c r="A42" s="25" t="s">
        <v>142</v>
      </c>
      <c r="B42" s="30" t="s">
        <v>10</v>
      </c>
      <c r="C42" s="31">
        <v>32</v>
      </c>
      <c r="D42" s="32">
        <v>6</v>
      </c>
      <c r="E42" s="29" t="s">
        <v>165</v>
      </c>
      <c r="F42" s="31">
        <v>26</v>
      </c>
      <c r="G42" s="27">
        <v>6</v>
      </c>
      <c r="H42" s="25">
        <v>0</v>
      </c>
      <c r="I42" s="27">
        <v>6</v>
      </c>
      <c r="J42" s="27"/>
      <c r="K42" s="27"/>
      <c r="L42" s="27"/>
      <c r="M42" s="27">
        <v>32</v>
      </c>
      <c r="N42" s="27"/>
      <c r="O42" s="27"/>
      <c r="P42" s="27"/>
      <c r="Q42" s="8"/>
    </row>
    <row r="43" spans="1:17" ht="45" customHeight="1" x14ac:dyDescent="0.25">
      <c r="A43" s="26" t="s">
        <v>144</v>
      </c>
      <c r="B43" s="46" t="s">
        <v>143</v>
      </c>
      <c r="C43" s="31">
        <f>C44</f>
        <v>1012</v>
      </c>
      <c r="D43" s="32"/>
      <c r="E43" s="29"/>
      <c r="F43" s="27"/>
      <c r="G43" s="27"/>
      <c r="H43" s="25"/>
      <c r="I43" s="27">
        <f>SUM(I35:I42)</f>
        <v>84</v>
      </c>
      <c r="J43" s="27"/>
      <c r="K43" s="27"/>
      <c r="L43" s="27"/>
      <c r="M43" s="27"/>
      <c r="N43" s="27"/>
      <c r="O43" s="27"/>
      <c r="P43" s="27"/>
      <c r="Q43" s="8"/>
    </row>
    <row r="44" spans="1:17" s="10" customFormat="1" ht="31.5" customHeight="1" x14ac:dyDescent="0.25">
      <c r="A44" s="11" t="s">
        <v>116</v>
      </c>
      <c r="B44" s="33" t="s">
        <v>117</v>
      </c>
      <c r="C44" s="14">
        <f>C45</f>
        <v>1012</v>
      </c>
      <c r="D44" s="14">
        <f t="shared" ref="D44:P44" si="5">D45</f>
        <v>166</v>
      </c>
      <c r="E44" s="14"/>
      <c r="F44" s="29">
        <f t="shared" si="5"/>
        <v>962</v>
      </c>
      <c r="G44" s="14">
        <f t="shared" si="5"/>
        <v>338</v>
      </c>
      <c r="H44" s="14">
        <f t="shared" si="5"/>
        <v>72</v>
      </c>
      <c r="I44" s="29">
        <v>0</v>
      </c>
      <c r="J44" s="14">
        <f t="shared" si="5"/>
        <v>0</v>
      </c>
      <c r="K44" s="14">
        <f t="shared" si="5"/>
        <v>0</v>
      </c>
      <c r="L44" s="14">
        <f t="shared" si="5"/>
        <v>0</v>
      </c>
      <c r="M44" s="14">
        <f t="shared" si="5"/>
        <v>184</v>
      </c>
      <c r="N44" s="14">
        <f t="shared" si="5"/>
        <v>714</v>
      </c>
      <c r="O44" s="14">
        <f t="shared" si="5"/>
        <v>114</v>
      </c>
      <c r="P44" s="14">
        <f t="shared" si="5"/>
        <v>0</v>
      </c>
      <c r="Q44" s="38"/>
    </row>
    <row r="45" spans="1:17" ht="131.25" customHeight="1" x14ac:dyDescent="0.25">
      <c r="A45" s="65" t="s">
        <v>118</v>
      </c>
      <c r="B45" s="41" t="s">
        <v>145</v>
      </c>
      <c r="C45" s="72">
        <f>SUM(C46:C48)+C49+C50+C51</f>
        <v>1012</v>
      </c>
      <c r="D45" s="29">
        <f>SUM(D46:D48)+D49+D50+D51</f>
        <v>166</v>
      </c>
      <c r="E45" s="29" t="s">
        <v>168</v>
      </c>
      <c r="F45" s="29">
        <f>SUM(F46:F48)+F49+F50+F51</f>
        <v>962</v>
      </c>
      <c r="G45" s="29">
        <f>SUM(G46:G48)+G49+G50+G51</f>
        <v>338</v>
      </c>
      <c r="H45" s="29">
        <f>SUM(H46:H48)+H49+H50+H51</f>
        <v>72</v>
      </c>
      <c r="I45" s="29">
        <v>0</v>
      </c>
      <c r="J45" s="29">
        <f>SUM(J46:J48)+J49+J50+J51</f>
        <v>0</v>
      </c>
      <c r="K45" s="29">
        <f>SUM(K46:K48)+K49+K50+K51</f>
        <v>0</v>
      </c>
      <c r="L45" s="29">
        <f>SUM(L46:L48)+L49+L50+L51</f>
        <v>0</v>
      </c>
      <c r="M45" s="29">
        <v>184</v>
      </c>
      <c r="N45" s="29">
        <f>SUM(N46:N48)+N49+N50+N51</f>
        <v>714</v>
      </c>
      <c r="O45" s="29">
        <f>SUM(O46:O48)+O49+O50+O51</f>
        <v>114</v>
      </c>
      <c r="P45" s="29">
        <f>SUM(P46:P48)+P49+P50+P51</f>
        <v>0</v>
      </c>
      <c r="Q45" s="8"/>
    </row>
    <row r="46" spans="1:17" ht="103.5" customHeight="1" x14ac:dyDescent="0.25">
      <c r="A46" s="62" t="s">
        <v>7</v>
      </c>
      <c r="B46" s="42" t="s">
        <v>146</v>
      </c>
      <c r="C46" s="70">
        <v>254</v>
      </c>
      <c r="D46" s="71">
        <v>94</v>
      </c>
      <c r="E46" s="72" t="s">
        <v>167</v>
      </c>
      <c r="F46" s="67">
        <v>204</v>
      </c>
      <c r="G46" s="67">
        <v>94</v>
      </c>
      <c r="H46" s="62">
        <v>0</v>
      </c>
      <c r="I46" s="62">
        <v>50</v>
      </c>
      <c r="J46" s="27"/>
      <c r="K46" s="67"/>
      <c r="L46" s="68"/>
      <c r="M46" s="67">
        <v>184</v>
      </c>
      <c r="N46" s="68">
        <v>70</v>
      </c>
      <c r="O46" s="28"/>
      <c r="P46" s="28"/>
      <c r="Q46" s="8"/>
    </row>
    <row r="47" spans="1:17" ht="69" customHeight="1" x14ac:dyDescent="0.25">
      <c r="A47" s="62" t="s">
        <v>147</v>
      </c>
      <c r="B47" s="69" t="s">
        <v>148</v>
      </c>
      <c r="C47" s="70">
        <v>194</v>
      </c>
      <c r="D47" s="71">
        <v>56</v>
      </c>
      <c r="E47" s="29" t="s">
        <v>167</v>
      </c>
      <c r="F47" s="67">
        <v>194</v>
      </c>
      <c r="G47" s="67">
        <v>174</v>
      </c>
      <c r="H47" s="62">
        <v>56</v>
      </c>
      <c r="I47" s="65">
        <v>20</v>
      </c>
      <c r="J47" s="28"/>
      <c r="K47" s="68"/>
      <c r="L47" s="68"/>
      <c r="M47" s="67"/>
      <c r="N47" s="68">
        <v>194</v>
      </c>
      <c r="O47" s="28"/>
      <c r="P47" s="28"/>
      <c r="Q47" s="8"/>
    </row>
    <row r="48" spans="1:17" ht="72.75" customHeight="1" x14ac:dyDescent="0.25">
      <c r="A48" s="62" t="s">
        <v>149</v>
      </c>
      <c r="B48" s="69" t="s">
        <v>169</v>
      </c>
      <c r="C48" s="70">
        <v>90</v>
      </c>
      <c r="D48" s="71">
        <v>16</v>
      </c>
      <c r="E48" s="29" t="s">
        <v>167</v>
      </c>
      <c r="F48" s="67">
        <v>90</v>
      </c>
      <c r="G48" s="67">
        <v>70</v>
      </c>
      <c r="H48" s="62">
        <v>16</v>
      </c>
      <c r="I48" s="65">
        <v>20</v>
      </c>
      <c r="J48" s="28"/>
      <c r="K48" s="68"/>
      <c r="L48" s="68"/>
      <c r="M48" s="67"/>
      <c r="N48" s="68">
        <v>90</v>
      </c>
      <c r="O48" s="28"/>
      <c r="P48" s="28"/>
      <c r="Q48" s="8"/>
    </row>
    <row r="49" spans="1:17" ht="15" x14ac:dyDescent="0.25">
      <c r="A49" s="43" t="s">
        <v>119</v>
      </c>
      <c r="B49" s="44" t="s">
        <v>120</v>
      </c>
      <c r="C49" s="31">
        <v>360</v>
      </c>
      <c r="D49" s="32">
        <v>0</v>
      </c>
      <c r="E49" s="29" t="s">
        <v>123</v>
      </c>
      <c r="F49" s="27">
        <v>360</v>
      </c>
      <c r="G49" s="27"/>
      <c r="H49" s="27"/>
      <c r="I49" s="27">
        <v>0</v>
      </c>
      <c r="J49" s="27"/>
      <c r="K49" s="27"/>
      <c r="L49" s="27"/>
      <c r="M49" s="27"/>
      <c r="N49" s="27">
        <v>360</v>
      </c>
      <c r="O49" s="27"/>
      <c r="P49" s="27"/>
      <c r="Q49" s="8"/>
    </row>
    <row r="50" spans="1:17" ht="15" x14ac:dyDescent="0.25">
      <c r="A50" s="43" t="s">
        <v>121</v>
      </c>
      <c r="B50" s="44" t="s">
        <v>122</v>
      </c>
      <c r="C50" s="31">
        <v>108</v>
      </c>
      <c r="D50" s="32">
        <v>0</v>
      </c>
      <c r="E50" s="29" t="s">
        <v>123</v>
      </c>
      <c r="F50" s="27">
        <v>108</v>
      </c>
      <c r="G50" s="27"/>
      <c r="H50" s="27"/>
      <c r="I50" s="27">
        <v>0</v>
      </c>
      <c r="J50" s="27"/>
      <c r="K50" s="27"/>
      <c r="L50" s="27"/>
      <c r="M50" s="27"/>
      <c r="N50" s="27"/>
      <c r="O50" s="27">
        <v>108</v>
      </c>
      <c r="P50" s="27"/>
      <c r="Q50" s="8"/>
    </row>
    <row r="51" spans="1:17" s="10" customFormat="1" ht="15" x14ac:dyDescent="0.25">
      <c r="A51" s="18"/>
      <c r="B51" s="45" t="s">
        <v>124</v>
      </c>
      <c r="C51" s="16">
        <v>6</v>
      </c>
      <c r="D51" s="15"/>
      <c r="E51" s="16"/>
      <c r="F51" s="27">
        <v>6</v>
      </c>
      <c r="G51" s="9"/>
      <c r="H51" s="9"/>
      <c r="I51" s="27"/>
      <c r="J51" s="9"/>
      <c r="K51" s="9"/>
      <c r="L51" s="9"/>
      <c r="M51" s="9"/>
      <c r="N51" s="9"/>
      <c r="O51" s="9">
        <v>6</v>
      </c>
      <c r="P51" s="9"/>
      <c r="Q51" s="38"/>
    </row>
    <row r="52" spans="1:17" s="10" customFormat="1" ht="29.25" x14ac:dyDescent="0.25">
      <c r="A52" s="12" t="s">
        <v>125</v>
      </c>
      <c r="B52" s="13" t="s">
        <v>130</v>
      </c>
      <c r="C52" s="14">
        <v>36</v>
      </c>
      <c r="D52" s="15"/>
      <c r="E52" s="14" t="s">
        <v>61</v>
      </c>
      <c r="F52" s="27">
        <v>36</v>
      </c>
      <c r="G52" s="9"/>
      <c r="H52" s="17"/>
      <c r="I52" s="25"/>
      <c r="J52" s="17"/>
      <c r="K52" s="17"/>
      <c r="L52" s="17"/>
      <c r="M52" s="17"/>
      <c r="N52" s="17"/>
      <c r="O52" s="17"/>
      <c r="P52" s="17">
        <v>36</v>
      </c>
      <c r="Q52" s="38"/>
    </row>
    <row r="53" spans="1:17" s="10" customFormat="1" ht="15" x14ac:dyDescent="0.25">
      <c r="A53" s="63" t="s">
        <v>126</v>
      </c>
      <c r="B53" s="63"/>
      <c r="C53" s="14">
        <f>SUM(C27+C12)</f>
        <v>2952</v>
      </c>
      <c r="D53" s="14">
        <f t="shared" ref="D53:P53" si="6">SUM(D27+D12)</f>
        <v>555</v>
      </c>
      <c r="E53" s="14">
        <f t="shared" si="6"/>
        <v>0</v>
      </c>
      <c r="F53" s="29">
        <f t="shared" si="6"/>
        <v>2765</v>
      </c>
      <c r="G53" s="14">
        <f t="shared" si="6"/>
        <v>1093</v>
      </c>
      <c r="H53" s="14">
        <f t="shared" si="6"/>
        <v>72</v>
      </c>
      <c r="I53" s="29">
        <f t="shared" si="6"/>
        <v>143</v>
      </c>
      <c r="J53" s="14">
        <f t="shared" si="6"/>
        <v>612</v>
      </c>
      <c r="K53" s="14">
        <f t="shared" si="6"/>
        <v>829</v>
      </c>
      <c r="L53" s="14">
        <f t="shared" si="6"/>
        <v>35</v>
      </c>
      <c r="M53" s="14">
        <f t="shared" si="6"/>
        <v>612</v>
      </c>
      <c r="N53" s="14">
        <f t="shared" si="6"/>
        <v>714</v>
      </c>
      <c r="O53" s="14">
        <f t="shared" si="6"/>
        <v>114</v>
      </c>
      <c r="P53" s="14">
        <f t="shared" si="6"/>
        <v>36</v>
      </c>
      <c r="Q53" s="38"/>
    </row>
    <row r="54" spans="1:17" ht="15" x14ac:dyDescent="0.25">
      <c r="A54" s="64" t="s">
        <v>132</v>
      </c>
      <c r="B54" s="64"/>
      <c r="C54" s="31"/>
      <c r="D54" s="32"/>
      <c r="E54" s="31"/>
      <c r="F54" s="9"/>
      <c r="G54" s="27"/>
      <c r="H54" s="25"/>
      <c r="I54" s="25">
        <v>185</v>
      </c>
      <c r="J54" s="25">
        <v>17</v>
      </c>
      <c r="K54" s="25">
        <v>50</v>
      </c>
      <c r="L54" s="25" t="s">
        <v>86</v>
      </c>
      <c r="M54" s="25">
        <v>54</v>
      </c>
      <c r="N54" s="25">
        <v>64</v>
      </c>
      <c r="O54" s="25" t="s">
        <v>86</v>
      </c>
      <c r="P54" s="25" t="s">
        <v>86</v>
      </c>
      <c r="Q54" s="8"/>
    </row>
    <row r="55" spans="1:17" ht="33.75" customHeight="1" x14ac:dyDescent="0.25">
      <c r="A55" s="52" t="s">
        <v>127</v>
      </c>
      <c r="B55" s="52"/>
      <c r="C55" s="65"/>
      <c r="D55" s="62"/>
      <c r="E55" s="62"/>
      <c r="F55" s="66"/>
      <c r="G55" s="67"/>
      <c r="H55" s="62"/>
      <c r="I55" s="62"/>
      <c r="J55" s="62">
        <v>34</v>
      </c>
      <c r="K55" s="62">
        <v>34</v>
      </c>
      <c r="L55" s="62" t="s">
        <v>128</v>
      </c>
      <c r="M55" s="62">
        <v>34</v>
      </c>
      <c r="N55" s="62">
        <v>34</v>
      </c>
      <c r="O55" s="62">
        <v>36</v>
      </c>
      <c r="P55" s="62">
        <v>36</v>
      </c>
      <c r="Q55" s="8"/>
    </row>
    <row r="56" spans="1:17" ht="15" x14ac:dyDescent="0.25">
      <c r="A56" s="52" t="s">
        <v>129</v>
      </c>
      <c r="B56" s="52"/>
      <c r="C56" s="26"/>
      <c r="D56" s="25"/>
      <c r="E56" s="25"/>
      <c r="F56" s="9"/>
      <c r="G56" s="27"/>
      <c r="H56" s="25"/>
      <c r="I56" s="25"/>
      <c r="J56" s="25">
        <v>36</v>
      </c>
      <c r="K56" s="25">
        <v>36</v>
      </c>
      <c r="L56" s="25" t="s">
        <v>128</v>
      </c>
      <c r="M56" s="25">
        <v>36</v>
      </c>
      <c r="N56" s="25">
        <v>36</v>
      </c>
      <c r="O56" s="25">
        <v>36</v>
      </c>
      <c r="P56" s="25">
        <v>36</v>
      </c>
      <c r="Q56" s="8"/>
    </row>
    <row r="57" spans="1:17" ht="15" x14ac:dyDescent="0.25">
      <c r="A57" s="52" t="s">
        <v>12</v>
      </c>
      <c r="B57" s="52"/>
      <c r="C57" s="26"/>
      <c r="D57" s="25"/>
      <c r="E57" s="25"/>
      <c r="F57" s="9"/>
      <c r="G57" s="27"/>
      <c r="H57" s="25"/>
      <c r="I57" s="25"/>
      <c r="J57" s="25">
        <v>2</v>
      </c>
      <c r="K57" s="25">
        <v>2</v>
      </c>
      <c r="L57" s="25"/>
      <c r="M57" s="25">
        <v>2</v>
      </c>
      <c r="N57" s="25">
        <v>2</v>
      </c>
      <c r="O57" s="25"/>
      <c r="P57" s="25"/>
      <c r="Q57" s="8"/>
    </row>
    <row r="58" spans="1:17" ht="48" customHeight="1" x14ac:dyDescent="0.25">
      <c r="A58" s="53"/>
      <c r="B58" s="54"/>
      <c r="C58" s="54"/>
      <c r="D58" s="54"/>
      <c r="E58" s="54"/>
      <c r="F58" s="55"/>
      <c r="G58" s="25" t="s">
        <v>13</v>
      </c>
      <c r="H58" s="25">
        <v>2765</v>
      </c>
      <c r="I58" s="25">
        <v>185</v>
      </c>
      <c r="J58" s="25">
        <v>612</v>
      </c>
      <c r="K58" s="25">
        <v>829</v>
      </c>
      <c r="L58" s="25">
        <v>35</v>
      </c>
      <c r="M58" s="25">
        <v>612</v>
      </c>
      <c r="N58" s="25">
        <v>714</v>
      </c>
      <c r="O58" s="25"/>
      <c r="P58" s="25"/>
      <c r="Q58" s="8"/>
    </row>
    <row r="59" spans="1:17" ht="30" x14ac:dyDescent="0.25">
      <c r="A59" s="56"/>
      <c r="B59" s="57"/>
      <c r="C59" s="57"/>
      <c r="D59" s="57"/>
      <c r="E59" s="57"/>
      <c r="F59" s="58"/>
      <c r="G59" s="25" t="s">
        <v>14</v>
      </c>
      <c r="H59" s="25"/>
      <c r="I59" s="25"/>
      <c r="J59" s="25"/>
      <c r="K59" s="25"/>
      <c r="L59" s="25"/>
      <c r="M59" s="25">
        <f>-N59364</f>
        <v>0</v>
      </c>
      <c r="N59" s="25">
        <v>364</v>
      </c>
      <c r="O59" s="25"/>
      <c r="P59" s="25"/>
      <c r="Q59" s="8"/>
    </row>
    <row r="60" spans="1:17" ht="30" x14ac:dyDescent="0.25">
      <c r="A60" s="56"/>
      <c r="B60" s="57"/>
      <c r="C60" s="57"/>
      <c r="D60" s="57"/>
      <c r="E60" s="57"/>
      <c r="F60" s="58"/>
      <c r="G60" s="25" t="s">
        <v>15</v>
      </c>
      <c r="H60" s="25"/>
      <c r="I60" s="25"/>
      <c r="J60" s="25"/>
      <c r="K60" s="25"/>
      <c r="L60" s="25"/>
      <c r="M60" s="25">
        <f>-O60104</f>
        <v>0</v>
      </c>
      <c r="N60" s="25"/>
      <c r="O60" s="25">
        <v>104</v>
      </c>
      <c r="P60" s="25"/>
      <c r="Q60" s="8"/>
    </row>
    <row r="61" spans="1:17" ht="30" x14ac:dyDescent="0.25">
      <c r="A61" s="56"/>
      <c r="B61" s="57"/>
      <c r="C61" s="57"/>
      <c r="D61" s="57"/>
      <c r="E61" s="57"/>
      <c r="F61" s="58"/>
      <c r="G61" s="17" t="s">
        <v>16</v>
      </c>
      <c r="H61" s="25">
        <v>9</v>
      </c>
      <c r="I61" s="25"/>
      <c r="J61" s="25"/>
      <c r="K61" s="25">
        <v>4</v>
      </c>
      <c r="L61" s="25"/>
      <c r="M61" s="25">
        <v>1</v>
      </c>
      <c r="N61" s="25"/>
      <c r="O61" s="25">
        <v>3</v>
      </c>
      <c r="P61" s="25" t="s">
        <v>18</v>
      </c>
      <c r="Q61" s="8"/>
    </row>
    <row r="62" spans="1:17" ht="30" x14ac:dyDescent="0.25">
      <c r="A62" s="59"/>
      <c r="B62" s="60"/>
      <c r="C62" s="60"/>
      <c r="D62" s="60"/>
      <c r="E62" s="60"/>
      <c r="F62" s="61"/>
      <c r="G62" s="17" t="s">
        <v>17</v>
      </c>
      <c r="H62" s="25">
        <v>21</v>
      </c>
      <c r="I62" s="25"/>
      <c r="J62" s="25">
        <v>2</v>
      </c>
      <c r="K62" s="25">
        <v>6</v>
      </c>
      <c r="L62" s="25"/>
      <c r="M62" s="25">
        <v>11</v>
      </c>
      <c r="N62" s="25"/>
      <c r="O62" s="25">
        <v>2</v>
      </c>
      <c r="P62" s="25"/>
      <c r="Q62" s="8"/>
    </row>
    <row r="63" spans="1:17" ht="15" x14ac:dyDescent="0.2">
      <c r="A63" s="3"/>
      <c r="B63" s="3"/>
      <c r="C63" s="4"/>
      <c r="D63" s="5"/>
      <c r="E63" s="5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s="7" customFormat="1" ht="18.75" customHeight="1" x14ac:dyDescent="0.2">
      <c r="F64" s="36"/>
    </row>
    <row r="65" spans="1:16" s="6" customFormat="1" ht="30" customHeight="1" x14ac:dyDescent="0.25">
      <c r="A65" s="8" t="s">
        <v>131</v>
      </c>
      <c r="B65" s="3"/>
      <c r="C65" s="3"/>
      <c r="D65" s="3"/>
      <c r="E65" s="3"/>
      <c r="F65" s="37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">
      <c r="A66" s="48" t="s">
        <v>21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 ht="65.25" customHeight="1" x14ac:dyDescent="0.2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</row>
    <row r="68" spans="1:16" ht="50.25" customHeight="1" x14ac:dyDescent="0.2">
      <c r="A68" s="48" t="s">
        <v>33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</sheetData>
  <mergeCells count="231">
    <mergeCell ref="A1:P1"/>
    <mergeCell ref="A2:P2"/>
    <mergeCell ref="A3:P3"/>
    <mergeCell ref="A4:P4"/>
    <mergeCell ref="A5:P5"/>
    <mergeCell ref="A6:A9"/>
    <mergeCell ref="B6:B9"/>
    <mergeCell ref="C6:D6"/>
    <mergeCell ref="E6:I6"/>
    <mergeCell ref="J6:P6"/>
    <mergeCell ref="C7:C9"/>
    <mergeCell ref="D7:D9"/>
    <mergeCell ref="E7:H7"/>
    <mergeCell ref="I7:I9"/>
    <mergeCell ref="J7:L7"/>
    <mergeCell ref="M7:P7"/>
    <mergeCell ref="E8:G8"/>
    <mergeCell ref="H8:H9"/>
    <mergeCell ref="K8:L8"/>
    <mergeCell ref="N8:P8"/>
    <mergeCell ref="A11:B11"/>
    <mergeCell ref="A12:B12"/>
    <mergeCell ref="C12"/>
    <mergeCell ref="A13"/>
    <mergeCell ref="B13"/>
    <mergeCell ref="C13"/>
    <mergeCell ref="D13"/>
    <mergeCell ref="E13"/>
    <mergeCell ref="F13"/>
    <mergeCell ref="G13"/>
    <mergeCell ref="H13"/>
    <mergeCell ref="I13"/>
    <mergeCell ref="H15"/>
    <mergeCell ref="I15"/>
    <mergeCell ref="A14"/>
    <mergeCell ref="B14"/>
    <mergeCell ref="C14"/>
    <mergeCell ref="D14"/>
    <mergeCell ref="E14"/>
    <mergeCell ref="F14"/>
    <mergeCell ref="G14"/>
    <mergeCell ref="H14"/>
    <mergeCell ref="I14"/>
    <mergeCell ref="K15"/>
    <mergeCell ref="L15"/>
    <mergeCell ref="M15"/>
    <mergeCell ref="N15"/>
    <mergeCell ref="A16"/>
    <mergeCell ref="B16"/>
    <mergeCell ref="C16"/>
    <mergeCell ref="D16"/>
    <mergeCell ref="E16"/>
    <mergeCell ref="F16"/>
    <mergeCell ref="G16"/>
    <mergeCell ref="H16"/>
    <mergeCell ref="I16"/>
    <mergeCell ref="K16"/>
    <mergeCell ref="L16"/>
    <mergeCell ref="M16"/>
    <mergeCell ref="N16"/>
    <mergeCell ref="A15"/>
    <mergeCell ref="B15"/>
    <mergeCell ref="C15"/>
    <mergeCell ref="D15"/>
    <mergeCell ref="E15"/>
    <mergeCell ref="F15"/>
    <mergeCell ref="G15"/>
    <mergeCell ref="A17"/>
    <mergeCell ref="B17"/>
    <mergeCell ref="C17"/>
    <mergeCell ref="D17"/>
    <mergeCell ref="E17"/>
    <mergeCell ref="F17"/>
    <mergeCell ref="G17"/>
    <mergeCell ref="H17"/>
    <mergeCell ref="I17"/>
    <mergeCell ref="A18"/>
    <mergeCell ref="B18"/>
    <mergeCell ref="C18"/>
    <mergeCell ref="D18"/>
    <mergeCell ref="E18"/>
    <mergeCell ref="F18"/>
    <mergeCell ref="G18"/>
    <mergeCell ref="H18"/>
    <mergeCell ref="I18"/>
    <mergeCell ref="A19"/>
    <mergeCell ref="B19"/>
    <mergeCell ref="C19"/>
    <mergeCell ref="D19"/>
    <mergeCell ref="E19"/>
    <mergeCell ref="F19"/>
    <mergeCell ref="G19"/>
    <mergeCell ref="H19"/>
    <mergeCell ref="I19"/>
    <mergeCell ref="A20"/>
    <mergeCell ref="B20"/>
    <mergeCell ref="C20"/>
    <mergeCell ref="D20"/>
    <mergeCell ref="E20"/>
    <mergeCell ref="F20"/>
    <mergeCell ref="G20"/>
    <mergeCell ref="H20"/>
    <mergeCell ref="I20"/>
    <mergeCell ref="A21"/>
    <mergeCell ref="B21"/>
    <mergeCell ref="C21"/>
    <mergeCell ref="D21"/>
    <mergeCell ref="E21"/>
    <mergeCell ref="F21"/>
    <mergeCell ref="G21"/>
    <mergeCell ref="H21"/>
    <mergeCell ref="I21"/>
    <mergeCell ref="A22"/>
    <mergeCell ref="B22"/>
    <mergeCell ref="C22"/>
    <mergeCell ref="D22"/>
    <mergeCell ref="E22"/>
    <mergeCell ref="F22"/>
    <mergeCell ref="G22"/>
    <mergeCell ref="H22"/>
    <mergeCell ref="I22"/>
    <mergeCell ref="A23"/>
    <mergeCell ref="B23"/>
    <mergeCell ref="C23"/>
    <mergeCell ref="D23"/>
    <mergeCell ref="E23"/>
    <mergeCell ref="F23"/>
    <mergeCell ref="G23"/>
    <mergeCell ref="H23"/>
    <mergeCell ref="I23"/>
    <mergeCell ref="A24"/>
    <mergeCell ref="B24"/>
    <mergeCell ref="C24"/>
    <mergeCell ref="D24"/>
    <mergeCell ref="E24"/>
    <mergeCell ref="F24"/>
    <mergeCell ref="G24"/>
    <mergeCell ref="H24"/>
    <mergeCell ref="I24"/>
    <mergeCell ref="A25"/>
    <mergeCell ref="B25"/>
    <mergeCell ref="C25"/>
    <mergeCell ref="D25"/>
    <mergeCell ref="E25"/>
    <mergeCell ref="F25"/>
    <mergeCell ref="G25"/>
    <mergeCell ref="H25"/>
    <mergeCell ref="I25"/>
    <mergeCell ref="A26"/>
    <mergeCell ref="B26"/>
    <mergeCell ref="C26"/>
    <mergeCell ref="D26"/>
    <mergeCell ref="E26"/>
    <mergeCell ref="F26"/>
    <mergeCell ref="G26"/>
    <mergeCell ref="H26"/>
    <mergeCell ref="I26"/>
    <mergeCell ref="K29"/>
    <mergeCell ref="L29"/>
    <mergeCell ref="M29"/>
    <mergeCell ref="N29"/>
    <mergeCell ref="A29"/>
    <mergeCell ref="B29"/>
    <mergeCell ref="C29"/>
    <mergeCell ref="D29"/>
    <mergeCell ref="E29"/>
    <mergeCell ref="G29"/>
    <mergeCell ref="H29"/>
    <mergeCell ref="I29"/>
    <mergeCell ref="E33:E34"/>
    <mergeCell ref="I47"/>
    <mergeCell ref="A46"/>
    <mergeCell ref="C46"/>
    <mergeCell ref="D46"/>
    <mergeCell ref="E46"/>
    <mergeCell ref="F46"/>
    <mergeCell ref="G46"/>
    <mergeCell ref="H46"/>
    <mergeCell ref="I46"/>
    <mergeCell ref="K46"/>
    <mergeCell ref="L46"/>
    <mergeCell ref="M46"/>
    <mergeCell ref="N46"/>
    <mergeCell ref="A45"/>
    <mergeCell ref="C45"/>
    <mergeCell ref="K47"/>
    <mergeCell ref="L47"/>
    <mergeCell ref="M47"/>
    <mergeCell ref="N47"/>
    <mergeCell ref="L48"/>
    <mergeCell ref="M48"/>
    <mergeCell ref="N48"/>
    <mergeCell ref="A47"/>
    <mergeCell ref="B47"/>
    <mergeCell ref="C47"/>
    <mergeCell ref="D47"/>
    <mergeCell ref="F47"/>
    <mergeCell ref="G47"/>
    <mergeCell ref="H47"/>
    <mergeCell ref="A48"/>
    <mergeCell ref="B48"/>
    <mergeCell ref="C48"/>
    <mergeCell ref="D48"/>
    <mergeCell ref="F48"/>
    <mergeCell ref="G48"/>
    <mergeCell ref="H48"/>
    <mergeCell ref="I48"/>
    <mergeCell ref="K48"/>
    <mergeCell ref="A53:B53"/>
    <mergeCell ref="A54:B54"/>
    <mergeCell ref="A55:B55"/>
    <mergeCell ref="C55"/>
    <mergeCell ref="D55"/>
    <mergeCell ref="E55"/>
    <mergeCell ref="F55"/>
    <mergeCell ref="G55"/>
    <mergeCell ref="A57:B57"/>
    <mergeCell ref="A66:P66"/>
    <mergeCell ref="A67:P67"/>
    <mergeCell ref="A68:P68"/>
    <mergeCell ref="A56:B56"/>
    <mergeCell ref="A58:F62"/>
    <mergeCell ref="H55"/>
    <mergeCell ref="I55"/>
    <mergeCell ref="J55"/>
    <mergeCell ref="K55"/>
    <mergeCell ref="L55"/>
    <mergeCell ref="M55"/>
    <mergeCell ref="N55"/>
    <mergeCell ref="O55"/>
    <mergeCell ref="P55"/>
  </mergeCells>
  <pageMargins left="0.79" right="0.79" top="0.59" bottom="0.59" header="0.49" footer="0.49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2"/>
  <sheetViews>
    <sheetView zoomScale="96" zoomScaleNormal="96" workbookViewId="0">
      <selection activeCell="A9" sqref="A9:E9"/>
    </sheetView>
  </sheetViews>
  <sheetFormatPr defaultRowHeight="14.25" x14ac:dyDescent="0.2"/>
  <cols>
    <col min="1" max="1" width="3.75" customWidth="1"/>
    <col min="2" max="2" width="1.625" customWidth="1"/>
    <col min="3" max="3" width="2.875" customWidth="1"/>
    <col min="4" max="4" width="11.875" customWidth="1"/>
    <col min="5" max="5" width="1.875" customWidth="1"/>
    <col min="6" max="7" width="2.5" customWidth="1"/>
    <col min="8" max="8" width="1.75" customWidth="1"/>
    <col min="9" max="9" width="3.875" customWidth="1"/>
    <col min="10" max="10" width="3.75" customWidth="1"/>
    <col min="11" max="11" width="4.125" customWidth="1"/>
    <col min="12" max="12" width="5.75" customWidth="1"/>
    <col min="13" max="13" width="4.5" customWidth="1"/>
    <col min="14" max="14" width="6.75" customWidth="1"/>
    <col min="24" max="24" width="0.125" customWidth="1"/>
    <col min="25" max="34" width="9" hidden="1" customWidth="1"/>
    <col min="35" max="35" width="7.625" hidden="1" customWidth="1"/>
    <col min="36" max="48" width="9" hidden="1" customWidth="1"/>
  </cols>
  <sheetData>
    <row r="1" spans="1:48" ht="18.75" x14ac:dyDescent="0.2">
      <c r="T1" s="96" t="s">
        <v>57</v>
      </c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48" ht="15" x14ac:dyDescent="0.25">
      <c r="T2" s="8" t="s">
        <v>58</v>
      </c>
    </row>
    <row r="3" spans="1:48" ht="15" x14ac:dyDescent="0.25">
      <c r="T3" s="8" t="s">
        <v>59</v>
      </c>
    </row>
    <row r="4" spans="1:48" ht="33" x14ac:dyDescent="0.2">
      <c r="A4" s="91" t="s">
        <v>37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</row>
    <row r="5" spans="1:48" x14ac:dyDescent="0.2">
      <c r="A5" s="92" t="s">
        <v>176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</row>
    <row r="6" spans="1:48" ht="15.75" x14ac:dyDescent="0.25">
      <c r="A6" s="94" t="s">
        <v>38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</row>
    <row r="7" spans="1:48" x14ac:dyDescent="0.2">
      <c r="A7" s="95" t="s">
        <v>39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</row>
    <row r="8" spans="1:48" x14ac:dyDescent="0.2">
      <c r="A8" s="102" t="s">
        <v>40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</row>
    <row r="9" spans="1:48" ht="15" x14ac:dyDescent="0.2">
      <c r="A9" s="103" t="s">
        <v>170</v>
      </c>
      <c r="B9" s="98"/>
      <c r="C9" s="98"/>
      <c r="D9" s="98"/>
      <c r="E9" s="98"/>
      <c r="F9" s="20"/>
      <c r="G9" s="98" t="s">
        <v>171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</row>
    <row r="10" spans="1:48" x14ac:dyDescent="0.2">
      <c r="A10" s="101" t="s">
        <v>41</v>
      </c>
      <c r="B10" s="101"/>
      <c r="C10" s="101"/>
      <c r="D10" s="101"/>
      <c r="E10" s="101"/>
      <c r="F10" s="101"/>
      <c r="G10" s="101" t="s">
        <v>55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21"/>
    </row>
    <row r="11" spans="1:48" x14ac:dyDescent="0.2">
      <c r="A11" s="97" t="s">
        <v>42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21"/>
    </row>
    <row r="12" spans="1:48" ht="15" x14ac:dyDescent="0.2">
      <c r="A12" s="97" t="s">
        <v>43</v>
      </c>
      <c r="B12" s="97"/>
      <c r="C12" s="97"/>
      <c r="D12" s="97"/>
      <c r="E12" s="98" t="s">
        <v>44</v>
      </c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</row>
    <row r="13" spans="1:48" ht="14.2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2"/>
      <c r="AL13" s="20"/>
      <c r="AM13" s="20"/>
      <c r="AN13" s="20"/>
      <c r="AO13" s="20"/>
      <c r="AP13" s="20"/>
      <c r="AQ13" s="20"/>
      <c r="AR13" s="21"/>
      <c r="AS13" s="21"/>
      <c r="AT13" s="20"/>
      <c r="AU13" s="21"/>
      <c r="AV13" s="21"/>
    </row>
    <row r="14" spans="1:48" ht="15" customHeight="1" x14ac:dyDescent="0.2">
      <c r="A14" s="99" t="s">
        <v>45</v>
      </c>
      <c r="B14" s="99"/>
      <c r="C14" s="99"/>
      <c r="D14" s="99"/>
      <c r="E14" s="99"/>
      <c r="F14" s="99"/>
      <c r="G14" s="100" t="s">
        <v>172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</row>
    <row r="15" spans="1:48" x14ac:dyDescent="0.2">
      <c r="A15" s="23"/>
      <c r="B15" s="19"/>
      <c r="C15" s="19"/>
      <c r="D15" s="19"/>
      <c r="E15" s="19"/>
      <c r="F15" s="19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</row>
    <row r="16" spans="1:48" x14ac:dyDescent="0.2">
      <c r="A16" s="23"/>
      <c r="B16" s="19"/>
      <c r="C16" s="19"/>
      <c r="D16" s="19"/>
      <c r="E16" s="19"/>
      <c r="F16" s="19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</row>
    <row r="17" spans="1:48" x14ac:dyDescent="0.2">
      <c r="A17" s="23"/>
      <c r="B17" s="19"/>
      <c r="C17" s="19"/>
      <c r="D17" s="19"/>
      <c r="E17" s="19"/>
      <c r="F17" s="19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</row>
    <row r="18" spans="1:48" x14ac:dyDescent="0.2">
      <c r="A18" s="23"/>
      <c r="B18" s="19"/>
      <c r="C18" s="19"/>
      <c r="D18" s="19"/>
      <c r="E18" s="19"/>
      <c r="F18" s="19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</row>
    <row r="19" spans="1:48" x14ac:dyDescent="0.2">
      <c r="A19" s="23"/>
      <c r="B19" s="19"/>
      <c r="C19" s="19"/>
      <c r="D19" s="19"/>
      <c r="E19" s="19"/>
      <c r="F19" s="19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</row>
    <row r="20" spans="1:48" x14ac:dyDescent="0.2">
      <c r="A20" s="23"/>
      <c r="B20" s="19"/>
      <c r="C20" s="19"/>
      <c r="D20" s="19"/>
      <c r="E20" s="19"/>
      <c r="F20" s="19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</row>
    <row r="21" spans="1:48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2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1"/>
      <c r="AS21" s="21"/>
      <c r="AT21" s="20"/>
      <c r="AU21" s="21"/>
      <c r="AV21" s="21"/>
    </row>
    <row r="22" spans="1:48" ht="14.25" customHeight="1" x14ac:dyDescent="0.2">
      <c r="A22" s="97" t="s">
        <v>46</v>
      </c>
      <c r="B22" s="97"/>
      <c r="C22" s="97"/>
      <c r="D22" s="97"/>
      <c r="E22" s="97"/>
      <c r="F22" s="97"/>
      <c r="G22" s="104" t="s">
        <v>47</v>
      </c>
      <c r="H22" s="104"/>
      <c r="I22" s="104"/>
      <c r="J22" s="104"/>
      <c r="K22" s="104"/>
      <c r="L22" s="104"/>
      <c r="M22" s="104"/>
      <c r="N22" s="104"/>
      <c r="O22" s="20"/>
      <c r="P22" s="97" t="s">
        <v>56</v>
      </c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104" t="s">
        <v>48</v>
      </c>
      <c r="AD22" s="104"/>
      <c r="AE22" s="104"/>
      <c r="AF22" s="104"/>
      <c r="AG22" s="104"/>
      <c r="AH22" s="20"/>
      <c r="AI22" s="97" t="s">
        <v>49</v>
      </c>
      <c r="AJ22" s="97"/>
      <c r="AK22" s="97"/>
      <c r="AL22" s="97"/>
      <c r="AM22" s="97"/>
      <c r="AN22" s="97"/>
      <c r="AO22" s="97"/>
      <c r="AP22" s="97"/>
      <c r="AQ22" s="97"/>
      <c r="AR22" s="97"/>
      <c r="AS22" s="104">
        <v>2019</v>
      </c>
      <c r="AT22" s="104"/>
      <c r="AU22" s="104"/>
      <c r="AV22" s="104"/>
    </row>
    <row r="23" spans="1:48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1"/>
      <c r="AS23" s="21"/>
      <c r="AT23" s="20"/>
      <c r="AU23" s="21"/>
      <c r="AV23" s="21"/>
    </row>
    <row r="24" spans="1:48" x14ac:dyDescent="0.2">
      <c r="A24" s="97" t="s">
        <v>50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</row>
    <row r="25" spans="1:48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107" t="s">
        <v>51</v>
      </c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</row>
    <row r="26" spans="1:48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</row>
    <row r="27" spans="1:48" x14ac:dyDescent="0.2">
      <c r="A27" s="97" t="s">
        <v>52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108" t="s">
        <v>53</v>
      </c>
      <c r="M27" s="108"/>
      <c r="N27" s="109" t="s">
        <v>173</v>
      </c>
      <c r="O27" s="109"/>
      <c r="P27" s="109"/>
      <c r="Q27" s="109"/>
      <c r="R27" s="109"/>
      <c r="S27" s="108" t="s">
        <v>54</v>
      </c>
      <c r="T27" s="108"/>
      <c r="U27" s="110">
        <v>355</v>
      </c>
      <c r="V27" s="110"/>
      <c r="W27" s="110"/>
      <c r="X27" s="110"/>
      <c r="Y27" s="110"/>
      <c r="Z27" s="110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</row>
    <row r="29" spans="1:48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 spans="1:48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1:48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1:48" ht="14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</sheetData>
  <mergeCells count="35">
    <mergeCell ref="A24:T24"/>
    <mergeCell ref="U24:AV24"/>
    <mergeCell ref="U25:AV25"/>
    <mergeCell ref="A27:K27"/>
    <mergeCell ref="L27:M27"/>
    <mergeCell ref="N27:R27"/>
    <mergeCell ref="S27:T27"/>
    <mergeCell ref="U27:Z27"/>
    <mergeCell ref="A22:F22"/>
    <mergeCell ref="G22:N22"/>
    <mergeCell ref="P22:AB22"/>
    <mergeCell ref="AC22:AG22"/>
    <mergeCell ref="AI22:AR22"/>
    <mergeCell ref="AS22:AV22"/>
    <mergeCell ref="G15:AV15"/>
    <mergeCell ref="G16:AV16"/>
    <mergeCell ref="G17:AV17"/>
    <mergeCell ref="G18:AV18"/>
    <mergeCell ref="G19:AV19"/>
    <mergeCell ref="G20:AV20"/>
    <mergeCell ref="A8:AV8"/>
    <mergeCell ref="A9:E9"/>
    <mergeCell ref="G9:AV9"/>
    <mergeCell ref="G10:AU10"/>
    <mergeCell ref="A11:N11"/>
    <mergeCell ref="A12:D12"/>
    <mergeCell ref="E12:AV12"/>
    <mergeCell ref="A14:F14"/>
    <mergeCell ref="G14:AV14"/>
    <mergeCell ref="A10:F10"/>
    <mergeCell ref="A4:AV4"/>
    <mergeCell ref="A5:AV5"/>
    <mergeCell ref="A6:AV6"/>
    <mergeCell ref="A7:AV7"/>
    <mergeCell ref="T1:AJ1"/>
  </mergeCells>
  <pageMargins left="1.18" right="0.59" top="0.79" bottom="0.79" header="0.49" footer="0.49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титульный 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Сельскохозяйственный техникум</cp:lastModifiedBy>
  <cp:revision>11</cp:revision>
  <cp:lastPrinted>2025-08-14T02:05:18Z</cp:lastPrinted>
  <dcterms:created xsi:type="dcterms:W3CDTF">2023-07-16T23:19:25Z</dcterms:created>
  <dcterms:modified xsi:type="dcterms:W3CDTF">2025-08-27T00:36:45Z</dcterms:modified>
</cp:coreProperties>
</file>